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23256" windowHeight="13176" tabRatio="768"/>
  </bookViews>
  <sheets>
    <sheet name="Index" sheetId="17" r:id="rId1"/>
    <sheet name="Sample" sheetId="15" r:id="rId2"/>
    <sheet name="Q1" sheetId="1" r:id="rId3"/>
    <sheet name="Q2" sheetId="5" r:id="rId4"/>
    <sheet name="Q3" sheetId="2" r:id="rId5"/>
    <sheet name="Q31" sheetId="3" r:id="rId6"/>
    <sheet name="Q3A" sheetId="25" r:id="rId7"/>
    <sheet name="Q4" sheetId="22" r:id="rId8"/>
    <sheet name="Q5" sheetId="4" r:id="rId9"/>
    <sheet name="Q6" sheetId="6" r:id="rId10"/>
    <sheet name="Q61" sheetId="7" r:id="rId11"/>
    <sheet name="Q7" sheetId="23" r:id="rId12"/>
    <sheet name="Q8" sheetId="8" r:id="rId13"/>
    <sheet name="Q9" sheetId="21" r:id="rId14"/>
    <sheet name="Q10" sheetId="9" r:id="rId15"/>
    <sheet name="Q11" sheetId="26" r:id="rId16"/>
    <sheet name="Note" sheetId="18" r:id="rId17"/>
  </sheets>
  <definedNames>
    <definedName name="_xlnm._FilterDatabase" localSheetId="15" hidden="1">'Q11'!#REF!</definedName>
    <definedName name="_xlnm._FilterDatabase" localSheetId="5" hidden="1">'Q31'!#REF!</definedName>
    <definedName name="_xlnm._FilterDatabase" localSheetId="6" hidden="1">Q3A!#REF!</definedName>
    <definedName name="_xlnm._FilterDatabase" localSheetId="7" hidden="1">'Q4'!#REF!</definedName>
    <definedName name="_xlnm._FilterDatabase" localSheetId="8" hidden="1">'Q5'!#REF!</definedName>
    <definedName name="_xlnm._FilterDatabase" localSheetId="9" hidden="1">'Q6'!#REF!</definedName>
    <definedName name="_xlnm._FilterDatabase" localSheetId="11" hidden="1">'Q7'!#REF!</definedName>
    <definedName name="_xlnm._FilterDatabase" localSheetId="12" hidden="1">'Q8'!#REF!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17"/>
  <c r="B21" l="1"/>
  <c r="K25" i="25" l="1"/>
  <c r="K24"/>
  <c r="K22"/>
  <c r="K21"/>
  <c r="K20"/>
  <c r="K19"/>
  <c r="K18"/>
  <c r="K17"/>
  <c r="K16"/>
  <c r="K14"/>
  <c r="K13"/>
  <c r="K12"/>
  <c r="K11"/>
  <c r="K9"/>
  <c r="AG10" i="26" l="1"/>
  <c r="AK10"/>
  <c r="AO10"/>
  <c r="AS10"/>
  <c r="AW10"/>
  <c r="BA10"/>
  <c r="BE10"/>
  <c r="AG12"/>
  <c r="AK12"/>
  <c r="AO12"/>
  <c r="AS12"/>
  <c r="AW12"/>
  <c r="BA12"/>
  <c r="BE12"/>
  <c r="AG13"/>
  <c r="AK13"/>
  <c r="AO13"/>
  <c r="AS13"/>
  <c r="AW13"/>
  <c r="BA13"/>
  <c r="BE13"/>
  <c r="AG14"/>
  <c r="AK14"/>
  <c r="AO14"/>
  <c r="AS14"/>
  <c r="AW14"/>
  <c r="BA14"/>
  <c r="BE14"/>
  <c r="AG15"/>
  <c r="AK15"/>
  <c r="AO15"/>
  <c r="AS15"/>
  <c r="AW15"/>
  <c r="BA15"/>
  <c r="BE15"/>
  <c r="AG17"/>
  <c r="AK17"/>
  <c r="AO17"/>
  <c r="AS17"/>
  <c r="AW17"/>
  <c r="BA17"/>
  <c r="BE17"/>
  <c r="AG18"/>
  <c r="AK18"/>
  <c r="AO18"/>
  <c r="AS18"/>
  <c r="AW18"/>
  <c r="BA18"/>
  <c r="BE18"/>
  <c r="AG19"/>
  <c r="AK19"/>
  <c r="AO19"/>
  <c r="AS19"/>
  <c r="AW19"/>
  <c r="BA19"/>
  <c r="BE19"/>
  <c r="AG20"/>
  <c r="AK20"/>
  <c r="AO20"/>
  <c r="AS20"/>
  <c r="AW20"/>
  <c r="BA20"/>
  <c r="BE20"/>
  <c r="AG21"/>
  <c r="AK21"/>
  <c r="AO21"/>
  <c r="AS21"/>
  <c r="AW21"/>
  <c r="BA21"/>
  <c r="BE21"/>
  <c r="AG22"/>
  <c r="AK22"/>
  <c r="AO22"/>
  <c r="AS22"/>
  <c r="AW22"/>
  <c r="BA22"/>
  <c r="BE22"/>
  <c r="AG23"/>
  <c r="AK23"/>
  <c r="AO23"/>
  <c r="AS23"/>
  <c r="AW23"/>
  <c r="BA23"/>
  <c r="BE23"/>
  <c r="AG25"/>
  <c r="AK25"/>
  <c r="AO25"/>
  <c r="AS25"/>
  <c r="AW25"/>
  <c r="BA25"/>
  <c r="BE25"/>
  <c r="AG26"/>
  <c r="AK26"/>
  <c r="AO26"/>
  <c r="AS26"/>
  <c r="AW26"/>
  <c r="BA26"/>
  <c r="BE26"/>
  <c r="AI10"/>
  <c r="AM10"/>
  <c r="AU10"/>
  <c r="L9" i="25"/>
  <c r="L14"/>
  <c r="L16"/>
  <c r="L19"/>
  <c r="L21"/>
  <c r="L22"/>
  <c r="L24"/>
  <c r="L25"/>
  <c r="BB26" i="26"/>
  <c r="BF26"/>
  <c r="AQ10"/>
  <c r="AY10"/>
  <c r="BC10"/>
  <c r="BG10"/>
  <c r="AI12"/>
  <c r="AM12"/>
  <c r="AQ12"/>
  <c r="AU12"/>
  <c r="AY12"/>
  <c r="BC12"/>
  <c r="BG12"/>
  <c r="AI13"/>
  <c r="AM13"/>
  <c r="AQ13"/>
  <c r="AU13"/>
  <c r="AY13"/>
  <c r="BC13"/>
  <c r="AI14"/>
  <c r="AM14"/>
  <c r="AQ14"/>
  <c r="AU14"/>
  <c r="AY14"/>
  <c r="BC14"/>
  <c r="BG14"/>
  <c r="AI15"/>
  <c r="AM15"/>
  <c r="AQ15"/>
  <c r="AU15"/>
  <c r="AY15"/>
  <c r="BC15"/>
  <c r="BG15"/>
  <c r="AI17"/>
  <c r="AM17"/>
  <c r="AQ17"/>
  <c r="AU17"/>
  <c r="AY17"/>
  <c r="BC17"/>
  <c r="BG17"/>
  <c r="AI18"/>
  <c r="AM18"/>
  <c r="AQ18"/>
  <c r="AU18"/>
  <c r="AY18"/>
  <c r="BC18"/>
  <c r="BG18"/>
  <c r="AI19"/>
  <c r="AM19"/>
  <c r="AQ19"/>
  <c r="AU19"/>
  <c r="AY19"/>
  <c r="BC19"/>
  <c r="BG19"/>
  <c r="AI20"/>
  <c r="AH10"/>
  <c r="AJ10"/>
  <c r="AL10"/>
  <c r="AN10"/>
  <c r="AP10"/>
  <c r="AR10"/>
  <c r="AT10"/>
  <c r="AV10"/>
  <c r="AX10"/>
  <c r="AZ10"/>
  <c r="BB10"/>
  <c r="BD10"/>
  <c r="BF10"/>
  <c r="BH10"/>
  <c r="AH12"/>
  <c r="AJ12"/>
  <c r="AL12"/>
  <c r="AN12"/>
  <c r="AP12"/>
  <c r="AR12"/>
  <c r="AT12"/>
  <c r="AV12"/>
  <c r="AX12"/>
  <c r="AZ12"/>
  <c r="BB12"/>
  <c r="BD12"/>
  <c r="BF12"/>
  <c r="BH12"/>
  <c r="AH13"/>
  <c r="AJ13"/>
  <c r="AL13"/>
  <c r="AN13"/>
  <c r="AP13"/>
  <c r="AR13"/>
  <c r="AT13"/>
  <c r="AV13"/>
  <c r="AX13"/>
  <c r="AZ13"/>
  <c r="BB13"/>
  <c r="BD13"/>
  <c r="BF13"/>
  <c r="AH14"/>
  <c r="AJ14"/>
  <c r="AL14"/>
  <c r="AN14"/>
  <c r="AP14"/>
  <c r="AR14"/>
  <c r="AT14"/>
  <c r="AV14"/>
  <c r="AX14"/>
  <c r="AZ14"/>
  <c r="BB14"/>
  <c r="BD14"/>
  <c r="BF14"/>
  <c r="BH14"/>
  <c r="AH15"/>
  <c r="AJ15"/>
  <c r="AL15"/>
  <c r="AN15"/>
  <c r="AP15"/>
  <c r="AR15"/>
  <c r="AT15"/>
  <c r="AV15"/>
  <c r="AX15"/>
  <c r="AZ15"/>
  <c r="BB15"/>
  <c r="BD15"/>
  <c r="BF15"/>
  <c r="BH15"/>
  <c r="AH17"/>
  <c r="AJ17"/>
  <c r="AL17"/>
  <c r="AN17"/>
  <c r="AP17"/>
  <c r="AR17"/>
  <c r="AT17"/>
  <c r="AV17"/>
  <c r="AX17"/>
  <c r="AZ17"/>
  <c r="BB17"/>
  <c r="BD17"/>
  <c r="BF17"/>
  <c r="BH17"/>
  <c r="AH18"/>
  <c r="AJ18"/>
  <c r="AL18"/>
  <c r="AN18"/>
  <c r="AP18"/>
  <c r="AR18"/>
  <c r="AT18"/>
  <c r="AV18"/>
  <c r="AX18"/>
  <c r="AZ18"/>
  <c r="BB18"/>
  <c r="BD18"/>
  <c r="BF18"/>
  <c r="BH18"/>
  <c r="AH19"/>
  <c r="AJ19"/>
  <c r="AL19"/>
  <c r="AN19"/>
  <c r="AP19"/>
  <c r="AR19"/>
  <c r="AT19"/>
  <c r="AV19"/>
  <c r="AX19"/>
  <c r="AZ19"/>
  <c r="BB19"/>
  <c r="AM20"/>
  <c r="AQ20"/>
  <c r="AU20"/>
  <c r="AY20"/>
  <c r="BC20"/>
  <c r="BG20"/>
  <c r="AI21"/>
  <c r="AM21"/>
  <c r="AQ21"/>
  <c r="AU21"/>
  <c r="AY21"/>
  <c r="BC21"/>
  <c r="BG21"/>
  <c r="AI22"/>
  <c r="AM22"/>
  <c r="AQ22"/>
  <c r="AU22"/>
  <c r="AY22"/>
  <c r="BC22"/>
  <c r="BG22"/>
  <c r="AI23"/>
  <c r="AM23"/>
  <c r="AQ23"/>
  <c r="AU23"/>
  <c r="AY23"/>
  <c r="BC23"/>
  <c r="BG23"/>
  <c r="AI25"/>
  <c r="AM25"/>
  <c r="AQ25"/>
  <c r="AU25"/>
  <c r="AY25"/>
  <c r="BC25"/>
  <c r="BG25"/>
  <c r="AI26"/>
  <c r="AM26"/>
  <c r="AQ26"/>
  <c r="AU26"/>
  <c r="AY26"/>
  <c r="BC26"/>
  <c r="BG26"/>
  <c r="BD19"/>
  <c r="BF19"/>
  <c r="BH19"/>
  <c r="AH20"/>
  <c r="AJ20"/>
  <c r="AL20"/>
  <c r="AN20"/>
  <c r="AP20"/>
  <c r="AR20"/>
  <c r="AT20"/>
  <c r="AV20"/>
  <c r="AX20"/>
  <c r="AZ20"/>
  <c r="BB20"/>
  <c r="BD20"/>
  <c r="BF20"/>
  <c r="BH20"/>
  <c r="AH21"/>
  <c r="AJ21"/>
  <c r="AL21"/>
  <c r="AN21"/>
  <c r="AP21"/>
  <c r="AR21"/>
  <c r="AT21"/>
  <c r="AV21"/>
  <c r="AX21"/>
  <c r="AZ21"/>
  <c r="BB21"/>
  <c r="BD21"/>
  <c r="BF21"/>
  <c r="BH21"/>
  <c r="AH22"/>
  <c r="AJ22"/>
  <c r="AL22"/>
  <c r="AN22"/>
  <c r="AP22"/>
  <c r="AR22"/>
  <c r="AT22"/>
  <c r="AV22"/>
  <c r="AX22"/>
  <c r="AZ22"/>
  <c r="BB22"/>
  <c r="BD22"/>
  <c r="BF22"/>
  <c r="BH22"/>
  <c r="AH23"/>
  <c r="AJ23"/>
  <c r="AL23"/>
  <c r="AN23"/>
  <c r="AP23"/>
  <c r="AR23"/>
  <c r="AT23"/>
  <c r="AV23"/>
  <c r="AX23"/>
  <c r="AZ23"/>
  <c r="BB23"/>
  <c r="BD23"/>
  <c r="BF23"/>
  <c r="BH23"/>
  <c r="AH25"/>
  <c r="AJ25"/>
  <c r="AL25"/>
  <c r="AN25"/>
  <c r="AP25"/>
  <c r="AR25"/>
  <c r="AT25"/>
  <c r="AV25"/>
  <c r="AX25"/>
  <c r="AZ25"/>
  <c r="BB25"/>
  <c r="BD25"/>
  <c r="BF25"/>
  <c r="BH25"/>
  <c r="AH26"/>
  <c r="AJ26"/>
  <c r="AL26"/>
  <c r="AN26"/>
  <c r="AP26"/>
  <c r="AR26"/>
  <c r="AT26"/>
  <c r="AV26"/>
  <c r="AX26"/>
  <c r="AZ26"/>
  <c r="BD26"/>
  <c r="BH26"/>
  <c r="M9" i="25"/>
  <c r="O9"/>
  <c r="M11"/>
  <c r="O11"/>
  <c r="M12"/>
  <c r="O12"/>
  <c r="M13"/>
  <c r="O13"/>
  <c r="M14"/>
  <c r="O14"/>
  <c r="M16"/>
  <c r="O16"/>
  <c r="M17"/>
  <c r="O17"/>
  <c r="M18"/>
  <c r="O18"/>
  <c r="M19"/>
  <c r="O19"/>
  <c r="M20"/>
  <c r="O20"/>
  <c r="M21"/>
  <c r="O21"/>
  <c r="M22"/>
  <c r="O22"/>
  <c r="M24"/>
  <c r="O24"/>
  <c r="M25"/>
  <c r="O25"/>
  <c r="N9"/>
  <c r="P9"/>
  <c r="L11"/>
  <c r="N11"/>
  <c r="P11"/>
  <c r="L12"/>
  <c r="N12"/>
  <c r="P12"/>
  <c r="L13"/>
  <c r="N13"/>
  <c r="P13"/>
  <c r="N14"/>
  <c r="P14"/>
  <c r="N16"/>
  <c r="P16"/>
  <c r="L17"/>
  <c r="N17"/>
  <c r="P17"/>
  <c r="L18"/>
  <c r="N18"/>
  <c r="P18"/>
  <c r="N19"/>
  <c r="P19"/>
  <c r="L20"/>
  <c r="N20"/>
  <c r="P20"/>
  <c r="N21"/>
  <c r="P21"/>
  <c r="N22"/>
  <c r="P22"/>
  <c r="N24"/>
  <c r="P24"/>
  <c r="N25"/>
  <c r="P25"/>
  <c r="BH13" i="26"/>
  <c r="BG13"/>
  <c r="B22" i="17" l="1"/>
  <c r="B20" l="1"/>
  <c r="B19"/>
  <c r="B18"/>
  <c r="B17"/>
  <c r="B16"/>
  <c r="B15"/>
  <c r="B14"/>
  <c r="B13"/>
  <c r="B11"/>
  <c r="AO25" i="8"/>
  <c r="AG25"/>
  <c r="AN23"/>
  <c r="BH22"/>
  <c r="AN22"/>
  <c r="BH21"/>
  <c r="AN21"/>
  <c r="BH20"/>
  <c r="AN20"/>
  <c r="BH19"/>
  <c r="AN19"/>
  <c r="BH18"/>
  <c r="BH17"/>
  <c r="AN17"/>
  <c r="BH15"/>
  <c r="AT15"/>
  <c r="BB14"/>
  <c r="AZ14"/>
  <c r="AT14"/>
  <c r="BB13"/>
  <c r="AV13"/>
  <c r="AT13"/>
  <c r="BB12"/>
  <c r="AT12"/>
  <c r="AH10"/>
  <c r="AS10"/>
  <c r="BA10"/>
  <c r="BG10"/>
  <c r="AG10"/>
  <c r="BH23"/>
  <c r="BD22"/>
  <c r="AZ21"/>
  <c r="AV20"/>
  <c r="AR19"/>
  <c r="AN18"/>
  <c r="AT17"/>
  <c r="BF15"/>
  <c r="AV15"/>
  <c r="AN15"/>
  <c r="AJ14"/>
  <c r="AR12"/>
  <c r="AX10" l="1"/>
  <c r="BD13"/>
  <c r="AR14"/>
  <c r="AR15"/>
  <c r="AZ15"/>
  <c r="AL17"/>
  <c r="BD18"/>
  <c r="AJ21"/>
  <c r="AR23"/>
  <c r="BE25"/>
  <c r="AP10"/>
  <c r="BH12"/>
  <c r="BH14"/>
  <c r="BB17"/>
  <c r="BB10"/>
  <c r="AT10"/>
  <c r="AL10"/>
  <c r="AJ12"/>
  <c r="AZ12"/>
  <c r="BF10"/>
  <c r="AV12"/>
  <c r="BD12"/>
  <c r="AJ13"/>
  <c r="AR13"/>
  <c r="AZ13"/>
  <c r="AV14"/>
  <c r="BD14"/>
  <c r="AJ15"/>
  <c r="AN13"/>
  <c r="BE10"/>
  <c r="BC10"/>
  <c r="AY10"/>
  <c r="AW10"/>
  <c r="AU10"/>
  <c r="AQ10"/>
  <c r="AO10"/>
  <c r="AM10"/>
  <c r="AK10"/>
  <c r="AI10"/>
  <c r="AH12"/>
  <c r="AL12"/>
  <c r="AP12"/>
  <c r="AX12"/>
  <c r="BF12"/>
  <c r="AH13"/>
  <c r="AL13"/>
  <c r="AP13"/>
  <c r="AX13"/>
  <c r="BF13"/>
  <c r="AH14"/>
  <c r="AL14"/>
  <c r="AP14"/>
  <c r="AX14"/>
  <c r="BF14"/>
  <c r="AH15"/>
  <c r="AL15"/>
  <c r="AP15"/>
  <c r="AX15"/>
  <c r="AH17"/>
  <c r="AP17"/>
  <c r="AX17"/>
  <c r="AV18"/>
  <c r="AJ19"/>
  <c r="AZ19"/>
  <c r="BD20"/>
  <c r="AR21"/>
  <c r="AV22"/>
  <c r="AJ23"/>
  <c r="AZ23"/>
  <c r="AS26"/>
  <c r="AH10" i="4"/>
  <c r="AN10"/>
  <c r="AV10"/>
  <c r="BB10"/>
  <c r="AN12"/>
  <c r="AV12"/>
  <c r="BB12"/>
  <c r="AH13"/>
  <c r="AV13"/>
  <c r="BB13"/>
  <c r="AH14"/>
  <c r="AN14"/>
  <c r="AV14"/>
  <c r="BB14"/>
  <c r="AH15"/>
  <c r="AN15"/>
  <c r="AV15"/>
  <c r="BB15"/>
  <c r="AH17"/>
  <c r="AN25"/>
  <c r="AV25"/>
  <c r="BB25"/>
  <c r="AH26"/>
  <c r="AN26"/>
  <c r="AV26"/>
  <c r="BB26"/>
  <c r="AJ10" i="8"/>
  <c r="AN10"/>
  <c r="AR10"/>
  <c r="AV10"/>
  <c r="AZ10"/>
  <c r="BD10"/>
  <c r="BH10"/>
  <c r="AN12"/>
  <c r="BH13"/>
  <c r="AN14"/>
  <c r="BD15"/>
  <c r="AJ17"/>
  <c r="AR17"/>
  <c r="AV17"/>
  <c r="AZ17"/>
  <c r="BD17"/>
  <c r="AJ18"/>
  <c r="AR18"/>
  <c r="AZ18"/>
  <c r="AV19"/>
  <c r="BD19"/>
  <c r="AJ20"/>
  <c r="AR20"/>
  <c r="AZ20"/>
  <c r="AV21"/>
  <c r="BD21"/>
  <c r="AJ22"/>
  <c r="AR22"/>
  <c r="AZ22"/>
  <c r="AV23"/>
  <c r="BD23"/>
  <c r="AW25"/>
  <c r="AK26"/>
  <c r="BA26"/>
  <c r="BB15"/>
  <c r="X10" i="21"/>
  <c r="X12"/>
  <c r="X13"/>
  <c r="X14"/>
  <c r="X15"/>
  <c r="X17"/>
  <c r="X18"/>
  <c r="X19"/>
  <c r="X20"/>
  <c r="X21"/>
  <c r="X22"/>
  <c r="X23"/>
  <c r="X25"/>
  <c r="X26"/>
  <c r="AN17" i="4"/>
  <c r="AV17"/>
  <c r="BB17"/>
  <c r="AH18"/>
  <c r="AN18"/>
  <c r="AV18"/>
  <c r="BB18"/>
  <c r="AH19"/>
  <c r="AN19"/>
  <c r="AV19"/>
  <c r="BB19"/>
  <c r="AH20"/>
  <c r="AN20"/>
  <c r="AV20"/>
  <c r="BB20"/>
  <c r="AH21"/>
  <c r="AN21"/>
  <c r="AV21"/>
  <c r="BB21"/>
  <c r="AH22"/>
  <c r="AN22"/>
  <c r="AV22"/>
  <c r="BB22"/>
  <c r="AH23"/>
  <c r="AN23"/>
  <c r="AV23"/>
  <c r="BB23"/>
  <c r="AH25"/>
  <c r="AN13"/>
  <c r="AH12"/>
  <c r="AJ10"/>
  <c r="AL10"/>
  <c r="AJ12"/>
  <c r="AL12"/>
  <c r="AP12"/>
  <c r="AR12"/>
  <c r="AT12"/>
  <c r="AJ14"/>
  <c r="AL14"/>
  <c r="AP14"/>
  <c r="AR14"/>
  <c r="AT14"/>
  <c r="AJ17"/>
  <c r="AL17"/>
  <c r="AP17"/>
  <c r="AR17"/>
  <c r="AT17"/>
  <c r="AJ19"/>
  <c r="AL19"/>
  <c r="AJ21"/>
  <c r="AL21"/>
  <c r="AJ23"/>
  <c r="AL23"/>
  <c r="AJ25"/>
  <c r="AL25"/>
  <c r="Z10" i="21"/>
  <c r="AB10"/>
  <c r="Z12"/>
  <c r="AB12"/>
  <c r="Z13"/>
  <c r="AB13"/>
  <c r="Z14"/>
  <c r="K9" i="22"/>
  <c r="AG10" i="4"/>
  <c r="AI10"/>
  <c r="AK10"/>
  <c r="AM10"/>
  <c r="AO10"/>
  <c r="AQ10"/>
  <c r="AS10"/>
  <c r="AG13"/>
  <c r="AI13"/>
  <c r="AK13"/>
  <c r="AM13"/>
  <c r="AO13"/>
  <c r="AQ13"/>
  <c r="AS13"/>
  <c r="AG15"/>
  <c r="AI15"/>
  <c r="AK15"/>
  <c r="AM15"/>
  <c r="AO15"/>
  <c r="AQ15"/>
  <c r="AS15"/>
  <c r="AG18"/>
  <c r="AI18"/>
  <c r="AK18"/>
  <c r="AM18"/>
  <c r="AO18"/>
  <c r="AG20"/>
  <c r="AI20"/>
  <c r="AK20"/>
  <c r="AM20"/>
  <c r="AG22"/>
  <c r="AI22"/>
  <c r="AK22"/>
  <c r="AM22"/>
  <c r="AG26"/>
  <c r="AI26"/>
  <c r="AK26"/>
  <c r="AM26"/>
  <c r="AG12" i="8"/>
  <c r="AO12"/>
  <c r="AU12"/>
  <c r="BC12"/>
  <c r="AG13"/>
  <c r="AO13"/>
  <c r="AU13"/>
  <c r="BC13"/>
  <c r="AG14"/>
  <c r="AO14"/>
  <c r="AU14"/>
  <c r="BC14"/>
  <c r="AG15"/>
  <c r="AO15"/>
  <c r="AU15"/>
  <c r="BC15"/>
  <c r="AG17"/>
  <c r="AO17"/>
  <c r="AU17"/>
  <c r="BC17"/>
  <c r="AG18"/>
  <c r="AO18"/>
  <c r="AU18"/>
  <c r="BC18"/>
  <c r="AG19"/>
  <c r="AO19"/>
  <c r="AU19"/>
  <c r="BC19"/>
  <c r="AG20"/>
  <c r="AO20"/>
  <c r="AU20"/>
  <c r="BC20"/>
  <c r="AG21"/>
  <c r="AO21"/>
  <c r="AU21"/>
  <c r="BC21"/>
  <c r="AG22"/>
  <c r="AO22"/>
  <c r="AU22"/>
  <c r="BC22"/>
  <c r="AG23"/>
  <c r="AO23"/>
  <c r="AU23"/>
  <c r="BC23"/>
  <c r="AU25"/>
  <c r="AG26"/>
  <c r="AU26"/>
  <c r="Q10" i="21"/>
  <c r="W10"/>
  <c r="Y10"/>
  <c r="AA10"/>
  <c r="Q12"/>
  <c r="W12"/>
  <c r="Y12"/>
  <c r="AA12"/>
  <c r="W13"/>
  <c r="Y13"/>
  <c r="AA13"/>
  <c r="W14"/>
  <c r="Y14"/>
  <c r="AA14"/>
  <c r="W15"/>
  <c r="W17"/>
  <c r="W18"/>
  <c r="W19"/>
  <c r="W20"/>
  <c r="W21"/>
  <c r="W22"/>
  <c r="W23"/>
  <c r="W25"/>
  <c r="W26"/>
  <c r="AU10" i="4"/>
  <c r="AW10"/>
  <c r="AY10"/>
  <c r="BA10"/>
  <c r="BC10"/>
  <c r="BE10"/>
  <c r="BG10"/>
  <c r="AG12"/>
  <c r="AI12"/>
  <c r="AK12"/>
  <c r="AM12"/>
  <c r="AO12"/>
  <c r="AQ12"/>
  <c r="AS12"/>
  <c r="AU12"/>
  <c r="AW12"/>
  <c r="AY12"/>
  <c r="BA12"/>
  <c r="BC12"/>
  <c r="BE12"/>
  <c r="BG12"/>
  <c r="AU13"/>
  <c r="AW13"/>
  <c r="AY13"/>
  <c r="BA13"/>
  <c r="BC13"/>
  <c r="BE13"/>
  <c r="BG13"/>
  <c r="AG14"/>
  <c r="AI14"/>
  <c r="AK14"/>
  <c r="AM14"/>
  <c r="AO14"/>
  <c r="AQ14"/>
  <c r="AS14"/>
  <c r="AU14"/>
  <c r="AW14"/>
  <c r="AY14"/>
  <c r="BA14"/>
  <c r="BC14"/>
  <c r="BE14"/>
  <c r="BG14"/>
  <c r="AU15"/>
  <c r="AW15"/>
  <c r="AY15"/>
  <c r="BA15"/>
  <c r="BC15"/>
  <c r="BE15"/>
  <c r="BG15"/>
  <c r="AG17"/>
  <c r="AI17"/>
  <c r="AK17"/>
  <c r="AM17"/>
  <c r="AO17"/>
  <c r="AQ17"/>
  <c r="AS17"/>
  <c r="AU17"/>
  <c r="AW17"/>
  <c r="AY17"/>
  <c r="BA17"/>
  <c r="BC17"/>
  <c r="BE17"/>
  <c r="BG17"/>
  <c r="AQ18"/>
  <c r="AS18"/>
  <c r="AU18"/>
  <c r="AW18"/>
  <c r="AY18"/>
  <c r="BA18"/>
  <c r="BC18"/>
  <c r="BE18"/>
  <c r="BG18"/>
  <c r="AG19"/>
  <c r="AI19"/>
  <c r="AK19"/>
  <c r="AM19"/>
  <c r="AO19"/>
  <c r="AQ19"/>
  <c r="AS19"/>
  <c r="AU19"/>
  <c r="AW19"/>
  <c r="AY19"/>
  <c r="BA19"/>
  <c r="BC19"/>
  <c r="BE19"/>
  <c r="BG19"/>
  <c r="AO20"/>
  <c r="AQ20"/>
  <c r="AS20"/>
  <c r="AU20"/>
  <c r="AW20"/>
  <c r="AY20"/>
  <c r="BA20"/>
  <c r="BC20"/>
  <c r="BE20"/>
  <c r="BG20"/>
  <c r="AG21"/>
  <c r="AI21"/>
  <c r="AK21"/>
  <c r="AM21"/>
  <c r="AO21"/>
  <c r="AQ21"/>
  <c r="AS21"/>
  <c r="AU21"/>
  <c r="AW21"/>
  <c r="AY21"/>
  <c r="BA21"/>
  <c r="BC21"/>
  <c r="BE21"/>
  <c r="BG21"/>
  <c r="AO22"/>
  <c r="AQ22"/>
  <c r="AS22"/>
  <c r="AU22"/>
  <c r="AW22"/>
  <c r="AY22"/>
  <c r="BA22"/>
  <c r="BC22"/>
  <c r="BE22"/>
  <c r="BG22"/>
  <c r="AG23"/>
  <c r="AI23"/>
  <c r="AK23"/>
  <c r="AM23"/>
  <c r="AO23"/>
  <c r="AQ23"/>
  <c r="AS23"/>
  <c r="AU23"/>
  <c r="AW23"/>
  <c r="AY23"/>
  <c r="BA23"/>
  <c r="BC23"/>
  <c r="BE23"/>
  <c r="BG23"/>
  <c r="AG25"/>
  <c r="AI25"/>
  <c r="AK25"/>
  <c r="AM25"/>
  <c r="AO25"/>
  <c r="AQ25"/>
  <c r="AS25"/>
  <c r="AU25"/>
  <c r="AW25"/>
  <c r="AY25"/>
  <c r="BA25"/>
  <c r="BC25"/>
  <c r="BE25"/>
  <c r="BG25"/>
  <c r="AO26"/>
  <c r="AQ26"/>
  <c r="AS26"/>
  <c r="AU26"/>
  <c r="AW26"/>
  <c r="AY26"/>
  <c r="BA26"/>
  <c r="BC26"/>
  <c r="BE26"/>
  <c r="BG26"/>
  <c r="AP10"/>
  <c r="AR10"/>
  <c r="AT10"/>
  <c r="AX10"/>
  <c r="AZ10"/>
  <c r="BD10"/>
  <c r="BF10"/>
  <c r="BH10"/>
  <c r="AX12"/>
  <c r="AZ12"/>
  <c r="BD12"/>
  <c r="BF12"/>
  <c r="BH12"/>
  <c r="AJ13"/>
  <c r="AL13"/>
  <c r="AP13"/>
  <c r="AR13"/>
  <c r="AT13"/>
  <c r="AX13"/>
  <c r="AZ13"/>
  <c r="BD13"/>
  <c r="BF13"/>
  <c r="BH13"/>
  <c r="AX14"/>
  <c r="AZ14"/>
  <c r="BD14"/>
  <c r="BF14"/>
  <c r="BH14"/>
  <c r="AJ15"/>
  <c r="AL15"/>
  <c r="AP15"/>
  <c r="AR15"/>
  <c r="AT15"/>
  <c r="AX15"/>
  <c r="AZ15"/>
  <c r="BD15"/>
  <c r="BF15"/>
  <c r="BH15"/>
  <c r="AX17"/>
  <c r="AZ17"/>
  <c r="BD17"/>
  <c r="BF17"/>
  <c r="BH17"/>
  <c r="AJ18"/>
  <c r="AL18"/>
  <c r="AP18"/>
  <c r="AR18"/>
  <c r="AT18"/>
  <c r="AX18"/>
  <c r="AZ18"/>
  <c r="BD18"/>
  <c r="BF18"/>
  <c r="BH18"/>
  <c r="AP19"/>
  <c r="AR19"/>
  <c r="AT19"/>
  <c r="AX19"/>
  <c r="AZ19"/>
  <c r="BD19"/>
  <c r="BF19"/>
  <c r="BH19"/>
  <c r="AJ20"/>
  <c r="AL20"/>
  <c r="AP20"/>
  <c r="AR20"/>
  <c r="AT20"/>
  <c r="AX20"/>
  <c r="AZ20"/>
  <c r="BD20"/>
  <c r="BF20"/>
  <c r="BH20"/>
  <c r="AP21"/>
  <c r="AR21"/>
  <c r="AT21"/>
  <c r="AX21"/>
  <c r="AZ21"/>
  <c r="BD21"/>
  <c r="BF21"/>
  <c r="BH21"/>
  <c r="AJ22"/>
  <c r="AL22"/>
  <c r="AP22"/>
  <c r="AR22"/>
  <c r="AT22"/>
  <c r="AX22"/>
  <c r="AZ22"/>
  <c r="BD22"/>
  <c r="BF22"/>
  <c r="BH22"/>
  <c r="AP23"/>
  <c r="AR23"/>
  <c r="AT23"/>
  <c r="AX23"/>
  <c r="AZ23"/>
  <c r="BD23"/>
  <c r="BF23"/>
  <c r="BH23"/>
  <c r="AP25"/>
  <c r="AR25"/>
  <c r="AT25"/>
  <c r="AX25"/>
  <c r="AZ25"/>
  <c r="BD25"/>
  <c r="BF25"/>
  <c r="BH25"/>
  <c r="AJ26"/>
  <c r="AL26"/>
  <c r="AP26"/>
  <c r="AR26"/>
  <c r="AT26"/>
  <c r="AX26"/>
  <c r="AZ26"/>
  <c r="BD26"/>
  <c r="BF26"/>
  <c r="BH26"/>
  <c r="AI12" i="8"/>
  <c r="AK12"/>
  <c r="AM12"/>
  <c r="AQ12"/>
  <c r="AS12"/>
  <c r="AW12"/>
  <c r="AY12"/>
  <c r="BA12"/>
  <c r="BE12"/>
  <c r="BG12"/>
  <c r="AI13"/>
  <c r="AK13"/>
  <c r="AM13"/>
  <c r="AQ13"/>
  <c r="AS13"/>
  <c r="AW13"/>
  <c r="AY13"/>
  <c r="BA13"/>
  <c r="BE13"/>
  <c r="BG13"/>
  <c r="AI14"/>
  <c r="AK14"/>
  <c r="AM14"/>
  <c r="AQ14"/>
  <c r="AS14"/>
  <c r="AW14"/>
  <c r="AY14"/>
  <c r="BA14"/>
  <c r="BE14"/>
  <c r="BG14"/>
  <c r="AI15"/>
  <c r="AK15"/>
  <c r="AM15"/>
  <c r="AQ15"/>
  <c r="AS15"/>
  <c r="AW15"/>
  <c r="AY15"/>
  <c r="BA15"/>
  <c r="BE15"/>
  <c r="BG15"/>
  <c r="AI17"/>
  <c r="AK17"/>
  <c r="AM17"/>
  <c r="AQ17"/>
  <c r="AS17"/>
  <c r="AW17"/>
  <c r="AY17"/>
  <c r="BA17"/>
  <c r="Y15" i="21"/>
  <c r="AA15"/>
  <c r="Y17"/>
  <c r="AA17"/>
  <c r="Y18"/>
  <c r="AA18"/>
  <c r="Y19"/>
  <c r="AA19"/>
  <c r="Y20"/>
  <c r="AA20"/>
  <c r="Y21"/>
  <c r="AA21"/>
  <c r="Y22"/>
  <c r="AA22"/>
  <c r="Y23"/>
  <c r="AA23"/>
  <c r="Y25"/>
  <c r="AA25"/>
  <c r="Y26"/>
  <c r="AA26"/>
  <c r="AB14"/>
  <c r="Z15"/>
  <c r="AB15"/>
  <c r="Z17"/>
  <c r="AB17"/>
  <c r="Z18"/>
  <c r="AB18"/>
  <c r="Z19"/>
  <c r="AB19"/>
  <c r="Z20"/>
  <c r="AB20"/>
  <c r="Z21"/>
  <c r="AB21"/>
  <c r="Z22"/>
  <c r="AB22"/>
  <c r="Z23"/>
  <c r="AB23"/>
  <c r="Z25"/>
  <c r="AB25"/>
  <c r="Z26"/>
  <c r="AB26"/>
  <c r="BE17" i="8"/>
  <c r="BG17"/>
  <c r="AI18"/>
  <c r="AK18"/>
  <c r="AM18"/>
  <c r="AQ18"/>
  <c r="AS18"/>
  <c r="AW18"/>
  <c r="AY18"/>
  <c r="BA18"/>
  <c r="BE18"/>
  <c r="BG18"/>
  <c r="AI19"/>
  <c r="AK19"/>
  <c r="AM19"/>
  <c r="AQ19"/>
  <c r="AS19"/>
  <c r="AW19"/>
  <c r="AY19"/>
  <c r="BA19"/>
  <c r="BE19"/>
  <c r="BG19"/>
  <c r="AI20"/>
  <c r="AK20"/>
  <c r="AM20"/>
  <c r="AQ20"/>
  <c r="AS20"/>
  <c r="AW20"/>
  <c r="AY20"/>
  <c r="BA20"/>
  <c r="BE20"/>
  <c r="BG20"/>
  <c r="AI21"/>
  <c r="AK21"/>
  <c r="AM21"/>
  <c r="AQ21"/>
  <c r="AS21"/>
  <c r="AW21"/>
  <c r="AY21"/>
  <c r="BA21"/>
  <c r="BE21"/>
  <c r="BG21"/>
  <c r="AI22"/>
  <c r="AK22"/>
  <c r="AM22"/>
  <c r="AQ22"/>
  <c r="AS22"/>
  <c r="AW22"/>
  <c r="AY22"/>
  <c r="BA22"/>
  <c r="BE22"/>
  <c r="BG22"/>
  <c r="AI23"/>
  <c r="AK23"/>
  <c r="AM23"/>
  <c r="AQ23"/>
  <c r="AS23"/>
  <c r="AW23"/>
  <c r="AY23"/>
  <c r="BA23"/>
  <c r="BE23"/>
  <c r="BG23"/>
  <c r="AH25"/>
  <c r="AI25"/>
  <c r="AJ25"/>
  <c r="AL25"/>
  <c r="AM25"/>
  <c r="AT25"/>
  <c r="AN25"/>
  <c r="AP25"/>
  <c r="AQ25"/>
  <c r="AR25"/>
  <c r="AV25"/>
  <c r="AX25"/>
  <c r="AY25"/>
  <c r="AZ25"/>
  <c r="BH25"/>
  <c r="BB25"/>
  <c r="BC25"/>
  <c r="BD25"/>
  <c r="BF25"/>
  <c r="BG25"/>
  <c r="AH26"/>
  <c r="AI26"/>
  <c r="AJ26"/>
  <c r="AL26"/>
  <c r="AM26"/>
  <c r="AT26"/>
  <c r="AN26"/>
  <c r="AP26"/>
  <c r="AQ26"/>
  <c r="AR26"/>
  <c r="AV26"/>
  <c r="AX26"/>
  <c r="AY26"/>
  <c r="AZ26"/>
  <c r="BH26"/>
  <c r="BB26"/>
  <c r="BC26"/>
  <c r="BD26"/>
  <c r="BF26"/>
  <c r="BG26"/>
  <c r="BF17"/>
  <c r="AH18"/>
  <c r="AL18"/>
  <c r="AP18"/>
  <c r="AT18"/>
  <c r="AX18"/>
  <c r="BB18"/>
  <c r="BF18"/>
  <c r="AH19"/>
  <c r="AL19"/>
  <c r="AP19"/>
  <c r="AT19"/>
  <c r="AX19"/>
  <c r="BB19"/>
  <c r="BF19"/>
  <c r="AH20"/>
  <c r="AL20"/>
  <c r="AP20"/>
  <c r="AT20"/>
  <c r="AX20"/>
  <c r="BB20"/>
  <c r="BF20"/>
  <c r="AH21"/>
  <c r="AL21"/>
  <c r="AP21"/>
  <c r="AT21"/>
  <c r="AX21"/>
  <c r="BB21"/>
  <c r="BF21"/>
  <c r="AH22"/>
  <c r="AL22"/>
  <c r="AP22"/>
  <c r="AT22"/>
  <c r="AX22"/>
  <c r="BB22"/>
  <c r="BF22"/>
  <c r="AH23"/>
  <c r="AL23"/>
  <c r="AP23"/>
  <c r="AT23"/>
  <c r="AX23"/>
  <c r="BB23"/>
  <c r="BF23"/>
  <c r="AK25"/>
  <c r="AS25"/>
  <c r="BA25"/>
  <c r="AO26"/>
  <c r="AW26"/>
  <c r="BE26"/>
  <c r="H10" i="1" l="1"/>
  <c r="B10" i="17" l="1"/>
  <c r="B9"/>
  <c r="P25" i="23"/>
  <c r="O25"/>
  <c r="N25"/>
  <c r="M25"/>
  <c r="L25"/>
  <c r="K25"/>
  <c r="P24"/>
  <c r="O24"/>
  <c r="N24"/>
  <c r="M24"/>
  <c r="L24"/>
  <c r="K24"/>
  <c r="P22"/>
  <c r="O22"/>
  <c r="N22"/>
  <c r="M22"/>
  <c r="L22"/>
  <c r="K22"/>
  <c r="P21"/>
  <c r="O21"/>
  <c r="N21"/>
  <c r="M21"/>
  <c r="L21"/>
  <c r="K21"/>
  <c r="P20"/>
  <c r="O20"/>
  <c r="N20"/>
  <c r="M20"/>
  <c r="L20"/>
  <c r="K20"/>
  <c r="P19"/>
  <c r="O19"/>
  <c r="N19"/>
  <c r="M19"/>
  <c r="L19"/>
  <c r="K19"/>
  <c r="P18"/>
  <c r="O18"/>
  <c r="N18"/>
  <c r="M18"/>
  <c r="L18"/>
  <c r="K18"/>
  <c r="P17"/>
  <c r="O17"/>
  <c r="N17"/>
  <c r="M17"/>
  <c r="L17"/>
  <c r="K17"/>
  <c r="P16"/>
  <c r="O16"/>
  <c r="N16"/>
  <c r="M16"/>
  <c r="L16"/>
  <c r="K16"/>
  <c r="P14"/>
  <c r="O14"/>
  <c r="N14"/>
  <c r="M14"/>
  <c r="L14"/>
  <c r="K14"/>
  <c r="P13"/>
  <c r="O13"/>
  <c r="N13"/>
  <c r="M13"/>
  <c r="L13"/>
  <c r="K13"/>
  <c r="P12"/>
  <c r="O12"/>
  <c r="N12"/>
  <c r="M12"/>
  <c r="L12"/>
  <c r="K12"/>
  <c r="P11"/>
  <c r="O11"/>
  <c r="N11"/>
  <c r="M11"/>
  <c r="L11"/>
  <c r="K11"/>
  <c r="P9"/>
  <c r="O9"/>
  <c r="N9"/>
  <c r="M9"/>
  <c r="L9"/>
  <c r="K9"/>
  <c r="P25" i="22"/>
  <c r="O25"/>
  <c r="N25"/>
  <c r="M25"/>
  <c r="L25"/>
  <c r="K25"/>
  <c r="P24"/>
  <c r="O24"/>
  <c r="N24"/>
  <c r="M24"/>
  <c r="L24"/>
  <c r="K24"/>
  <c r="P22"/>
  <c r="O22"/>
  <c r="N22"/>
  <c r="M22"/>
  <c r="L22"/>
  <c r="K22"/>
  <c r="P21"/>
  <c r="O21"/>
  <c r="N21"/>
  <c r="M21"/>
  <c r="L21"/>
  <c r="K21"/>
  <c r="P20"/>
  <c r="O20"/>
  <c r="N20"/>
  <c r="M20"/>
  <c r="L20"/>
  <c r="K20"/>
  <c r="P19"/>
  <c r="O19"/>
  <c r="N19"/>
  <c r="M19"/>
  <c r="L19"/>
  <c r="K19"/>
  <c r="P18"/>
  <c r="O18"/>
  <c r="N18"/>
  <c r="M18"/>
  <c r="L18"/>
  <c r="K18"/>
  <c r="P17"/>
  <c r="O17"/>
  <c r="N17"/>
  <c r="M17"/>
  <c r="L17"/>
  <c r="K17"/>
  <c r="P16"/>
  <c r="O16"/>
  <c r="N16"/>
  <c r="M16"/>
  <c r="L16"/>
  <c r="K16"/>
  <c r="P14"/>
  <c r="O14"/>
  <c r="N14"/>
  <c r="M14"/>
  <c r="L14"/>
  <c r="K14"/>
  <c r="P13"/>
  <c r="O13"/>
  <c r="N13"/>
  <c r="M13"/>
  <c r="L13"/>
  <c r="K13"/>
  <c r="P12"/>
  <c r="O12"/>
  <c r="N12"/>
  <c r="M12"/>
  <c r="L12"/>
  <c r="K12"/>
  <c r="P11"/>
  <c r="O11"/>
  <c r="N11"/>
  <c r="M11"/>
  <c r="L11"/>
  <c r="K11"/>
  <c r="O9"/>
  <c r="P9"/>
  <c r="N9"/>
  <c r="M9"/>
  <c r="L9"/>
  <c r="R23" i="21" l="1"/>
  <c r="R22"/>
  <c r="R21"/>
  <c r="R20"/>
  <c r="R19"/>
  <c r="R18"/>
  <c r="R17"/>
  <c r="R15"/>
  <c r="R14"/>
  <c r="R13"/>
  <c r="R12"/>
  <c r="R10"/>
  <c r="R25" l="1"/>
  <c r="R26"/>
  <c r="T10"/>
  <c r="V10"/>
  <c r="T12"/>
  <c r="V12"/>
  <c r="T13"/>
  <c r="V13"/>
  <c r="T14"/>
  <c r="V14"/>
  <c r="T15"/>
  <c r="V15"/>
  <c r="T17"/>
  <c r="V17"/>
  <c r="T18"/>
  <c r="V18"/>
  <c r="T19"/>
  <c r="V19"/>
  <c r="T20"/>
  <c r="V20"/>
  <c r="T21"/>
  <c r="V21"/>
  <c r="T22"/>
  <c r="V22"/>
  <c r="T23"/>
  <c r="V23"/>
  <c r="T25"/>
  <c r="V25"/>
  <c r="T26"/>
  <c r="V26"/>
  <c r="S10"/>
  <c r="U10"/>
  <c r="S12"/>
  <c r="U12"/>
  <c r="Q13"/>
  <c r="S13"/>
  <c r="U13"/>
  <c r="Q14"/>
  <c r="S14"/>
  <c r="U14"/>
  <c r="Q15"/>
  <c r="S15"/>
  <c r="U15"/>
  <c r="Q17"/>
  <c r="S17"/>
  <c r="U17"/>
  <c r="Q18"/>
  <c r="S18"/>
  <c r="U18"/>
  <c r="Q19"/>
  <c r="S19"/>
  <c r="U19"/>
  <c r="Q20"/>
  <c r="S20"/>
  <c r="U20"/>
  <c r="Q21"/>
  <c r="S21"/>
  <c r="U21"/>
  <c r="Q22"/>
  <c r="S22"/>
  <c r="U22"/>
  <c r="Q23"/>
  <c r="S23"/>
  <c r="U23"/>
  <c r="Q25"/>
  <c r="Q26"/>
  <c r="S25"/>
  <c r="U25"/>
  <c r="S26"/>
  <c r="U26"/>
  <c r="AR26" i="9" l="1"/>
  <c r="AQ26"/>
  <c r="AP26"/>
  <c r="AO26"/>
  <c r="AN26"/>
  <c r="AM26"/>
  <c r="AL26"/>
  <c r="AK26"/>
  <c r="AJ26"/>
  <c r="AI26"/>
  <c r="AH26"/>
  <c r="AG26"/>
  <c r="AF26"/>
  <c r="AE26"/>
  <c r="AD26"/>
  <c r="AC26"/>
  <c r="AB26"/>
  <c r="AA26"/>
  <c r="Z26"/>
  <c r="Y26"/>
  <c r="AR25"/>
  <c r="AQ25"/>
  <c r="AP25"/>
  <c r="AO25"/>
  <c r="AN25"/>
  <c r="AM25"/>
  <c r="AL25"/>
  <c r="AK25"/>
  <c r="AJ25"/>
  <c r="AI25"/>
  <c r="AH25"/>
  <c r="AG25"/>
  <c r="AF25"/>
  <c r="AE25"/>
  <c r="AD25"/>
  <c r="AC25"/>
  <c r="AB25"/>
  <c r="AA25"/>
  <c r="Z25"/>
  <c r="Y25"/>
  <c r="X26" i="7"/>
  <c r="W26"/>
  <c r="V26"/>
  <c r="U26"/>
  <c r="T26"/>
  <c r="S26"/>
  <c r="R26"/>
  <c r="Q26"/>
  <c r="P26"/>
  <c r="O26"/>
  <c r="X25"/>
  <c r="W25"/>
  <c r="V25"/>
  <c r="U25"/>
  <c r="T25"/>
  <c r="S25"/>
  <c r="R25"/>
  <c r="Q25"/>
  <c r="P25"/>
  <c r="O25"/>
  <c r="L25" i="6"/>
  <c r="K25"/>
  <c r="J25"/>
  <c r="I25"/>
  <c r="L24"/>
  <c r="K24"/>
  <c r="J24"/>
  <c r="I24"/>
  <c r="AR26" i="5"/>
  <c r="AQ26"/>
  <c r="AP26"/>
  <c r="AO26"/>
  <c r="AN26"/>
  <c r="AM26"/>
  <c r="AL26"/>
  <c r="AK26"/>
  <c r="AJ26"/>
  <c r="AI26"/>
  <c r="AH26"/>
  <c r="AG26"/>
  <c r="AF26"/>
  <c r="AE26"/>
  <c r="AD26"/>
  <c r="AC26"/>
  <c r="AB26"/>
  <c r="AA26"/>
  <c r="Z26"/>
  <c r="Y26"/>
  <c r="AR25"/>
  <c r="AQ25"/>
  <c r="AP25"/>
  <c r="AO25"/>
  <c r="AN25"/>
  <c r="AM25"/>
  <c r="AL25"/>
  <c r="AK25"/>
  <c r="AJ25"/>
  <c r="AI25"/>
  <c r="AH25"/>
  <c r="AG25"/>
  <c r="AF25"/>
  <c r="AE25"/>
  <c r="AD25"/>
  <c r="AC25"/>
  <c r="AB25"/>
  <c r="AA25"/>
  <c r="Z25"/>
  <c r="Y25"/>
  <c r="X26" i="3"/>
  <c r="W26"/>
  <c r="V26"/>
  <c r="U26"/>
  <c r="T26"/>
  <c r="S26"/>
  <c r="R26"/>
  <c r="Q26"/>
  <c r="P26"/>
  <c r="O26"/>
  <c r="X25"/>
  <c r="W25"/>
  <c r="V25"/>
  <c r="U25"/>
  <c r="T25"/>
  <c r="S25"/>
  <c r="R25"/>
  <c r="Q25"/>
  <c r="P25"/>
  <c r="O25"/>
  <c r="L25" i="2"/>
  <c r="K25"/>
  <c r="J25"/>
  <c r="I25"/>
  <c r="L24"/>
  <c r="K24"/>
  <c r="J24"/>
  <c r="I24"/>
  <c r="K26" i="15"/>
  <c r="J26"/>
  <c r="I26"/>
  <c r="K25"/>
  <c r="J25"/>
  <c r="I25"/>
  <c r="K23"/>
  <c r="J23"/>
  <c r="I23"/>
  <c r="K22"/>
  <c r="J22"/>
  <c r="I22"/>
  <c r="K21"/>
  <c r="J21"/>
  <c r="I21"/>
  <c r="K20"/>
  <c r="J20"/>
  <c r="I20"/>
  <c r="K19"/>
  <c r="J19"/>
  <c r="I19"/>
  <c r="K18"/>
  <c r="J18"/>
  <c r="I18"/>
  <c r="K17"/>
  <c r="J17"/>
  <c r="I17"/>
  <c r="K15"/>
  <c r="J15"/>
  <c r="I15"/>
  <c r="K14"/>
  <c r="J14"/>
  <c r="I14"/>
  <c r="K13"/>
  <c r="J13"/>
  <c r="I13"/>
  <c r="K12"/>
  <c r="J12"/>
  <c r="I12"/>
  <c r="J10"/>
  <c r="K10"/>
  <c r="I10"/>
  <c r="J26" i="1"/>
  <c r="I26"/>
  <c r="H26"/>
  <c r="J25"/>
  <c r="I25"/>
  <c r="H25"/>
  <c r="S26" i="15"/>
  <c r="R26"/>
  <c r="Q26"/>
  <c r="P26"/>
  <c r="O26"/>
  <c r="N26"/>
  <c r="S25"/>
  <c r="R25"/>
  <c r="Q25"/>
  <c r="P25"/>
  <c r="O25"/>
  <c r="N25"/>
  <c r="N18"/>
  <c r="O18"/>
  <c r="P18"/>
  <c r="Q18"/>
  <c r="R18"/>
  <c r="S18"/>
  <c r="N19"/>
  <c r="O19"/>
  <c r="P19"/>
  <c r="Q19"/>
  <c r="R19"/>
  <c r="S19"/>
  <c r="N20"/>
  <c r="O20"/>
  <c r="P20"/>
  <c r="Q20"/>
  <c r="R20"/>
  <c r="S20"/>
  <c r="N21"/>
  <c r="O21"/>
  <c r="P21"/>
  <c r="Q21"/>
  <c r="R21"/>
  <c r="S21"/>
  <c r="N22"/>
  <c r="O22"/>
  <c r="P22"/>
  <c r="Q22"/>
  <c r="R22"/>
  <c r="S22"/>
  <c r="N23"/>
  <c r="O23"/>
  <c r="P23"/>
  <c r="Q23"/>
  <c r="R23"/>
  <c r="S23"/>
  <c r="S17"/>
  <c r="R17"/>
  <c r="Q17"/>
  <c r="P17"/>
  <c r="O17"/>
  <c r="N17"/>
  <c r="N13"/>
  <c r="O13"/>
  <c r="P13"/>
  <c r="Q13"/>
  <c r="R13"/>
  <c r="S13"/>
  <c r="N14"/>
  <c r="O14"/>
  <c r="P14"/>
  <c r="Q14"/>
  <c r="R14"/>
  <c r="S14"/>
  <c r="N15"/>
  <c r="O15"/>
  <c r="P15"/>
  <c r="Q15"/>
  <c r="R15"/>
  <c r="S15"/>
  <c r="S12"/>
  <c r="R12"/>
  <c r="Q12"/>
  <c r="P12"/>
  <c r="O12"/>
  <c r="N12"/>
  <c r="X26"/>
  <c r="W26"/>
  <c r="V26"/>
  <c r="X25"/>
  <c r="W25"/>
  <c r="V25"/>
  <c r="N10" l="1"/>
  <c r="P10"/>
  <c r="R10"/>
  <c r="O10"/>
  <c r="Q10"/>
  <c r="S10"/>
  <c r="AO23" i="9" l="1"/>
  <c r="AI23"/>
  <c r="AE23"/>
  <c r="Y23"/>
  <c r="AO22"/>
  <c r="AI22"/>
  <c r="AE22"/>
  <c r="Y22"/>
  <c r="AO21"/>
  <c r="AI21"/>
  <c r="AE21"/>
  <c r="Y21"/>
  <c r="AO20"/>
  <c r="AI20"/>
  <c r="AE20"/>
  <c r="Y20"/>
  <c r="AO19"/>
  <c r="AI19"/>
  <c r="AE19"/>
  <c r="Y19"/>
  <c r="AO18"/>
  <c r="AI18"/>
  <c r="AE18"/>
  <c r="Y18"/>
  <c r="AO17"/>
  <c r="AI17"/>
  <c r="AE17"/>
  <c r="Y17"/>
  <c r="AO15"/>
  <c r="AI15"/>
  <c r="AE15"/>
  <c r="Y15"/>
  <c r="AO14"/>
  <c r="AI14"/>
  <c r="AE14"/>
  <c r="Y14"/>
  <c r="AO13"/>
  <c r="AI13"/>
  <c r="AE13"/>
  <c r="Y13"/>
  <c r="AO12"/>
  <c r="AI12"/>
  <c r="AE12"/>
  <c r="Y12"/>
  <c r="AO10"/>
  <c r="AI10"/>
  <c r="AE10"/>
  <c r="Y10"/>
  <c r="AA10" l="1"/>
  <c r="AC10"/>
  <c r="AG10"/>
  <c r="AK10"/>
  <c r="AM10"/>
  <c r="AQ10"/>
  <c r="AA12"/>
  <c r="AC12"/>
  <c r="AG12"/>
  <c r="AK12"/>
  <c r="AM12"/>
  <c r="AQ12"/>
  <c r="AA13"/>
  <c r="AC13"/>
  <c r="AG13"/>
  <c r="AK13"/>
  <c r="AM13"/>
  <c r="AQ13"/>
  <c r="AA14"/>
  <c r="AC14"/>
  <c r="AG14"/>
  <c r="AK14"/>
  <c r="AM14"/>
  <c r="AQ14"/>
  <c r="AA15"/>
  <c r="AC15"/>
  <c r="AG15"/>
  <c r="AK15"/>
  <c r="AM15"/>
  <c r="AQ15"/>
  <c r="AA17"/>
  <c r="AC17"/>
  <c r="AG17"/>
  <c r="AK17"/>
  <c r="AM17"/>
  <c r="AQ17"/>
  <c r="AA18"/>
  <c r="AC18"/>
  <c r="AG18"/>
  <c r="AK18"/>
  <c r="AM18"/>
  <c r="AQ18"/>
  <c r="AA19"/>
  <c r="AC19"/>
  <c r="AG19"/>
  <c r="AK19"/>
  <c r="AM19"/>
  <c r="AQ19"/>
  <c r="AA20"/>
  <c r="AC20"/>
  <c r="AG20"/>
  <c r="AK20"/>
  <c r="AM20"/>
  <c r="AQ20"/>
  <c r="AA21"/>
  <c r="AC21"/>
  <c r="AG21"/>
  <c r="AK21"/>
  <c r="AM21"/>
  <c r="AQ21"/>
  <c r="AA22"/>
  <c r="AC22"/>
  <c r="AG22"/>
  <c r="AK22"/>
  <c r="AM22"/>
  <c r="AQ22"/>
  <c r="AA23"/>
  <c r="AC23"/>
  <c r="AG23"/>
  <c r="AK23"/>
  <c r="Z10"/>
  <c r="AB10"/>
  <c r="AD10"/>
  <c r="AF10"/>
  <c r="AH10"/>
  <c r="AJ10"/>
  <c r="AL10"/>
  <c r="AN10"/>
  <c r="AP10"/>
  <c r="AR10"/>
  <c r="Z12"/>
  <c r="AB12"/>
  <c r="AD12"/>
  <c r="AF12"/>
  <c r="AH12"/>
  <c r="AJ12"/>
  <c r="AL12"/>
  <c r="AN12"/>
  <c r="AP12"/>
  <c r="AR12"/>
  <c r="Z13"/>
  <c r="AB13"/>
  <c r="AD13"/>
  <c r="AF13"/>
  <c r="AH13"/>
  <c r="AJ13"/>
  <c r="AL13"/>
  <c r="AN13"/>
  <c r="AP13"/>
  <c r="AR13"/>
  <c r="Z14"/>
  <c r="AB14"/>
  <c r="AD14"/>
  <c r="AF14"/>
  <c r="AH14"/>
  <c r="AJ14"/>
  <c r="AL14"/>
  <c r="AN14"/>
  <c r="AP14"/>
  <c r="AR14"/>
  <c r="Z15"/>
  <c r="AB15"/>
  <c r="AD15"/>
  <c r="AF15"/>
  <c r="AH15"/>
  <c r="AJ15"/>
  <c r="AL15"/>
  <c r="AN15"/>
  <c r="AP15"/>
  <c r="AR15"/>
  <c r="Z17"/>
  <c r="AB17"/>
  <c r="AD17"/>
  <c r="AF17"/>
  <c r="AH17"/>
  <c r="AJ17"/>
  <c r="AL17"/>
  <c r="AN17"/>
  <c r="AP17"/>
  <c r="AR17"/>
  <c r="Z18"/>
  <c r="AB18"/>
  <c r="AD18"/>
  <c r="AF18"/>
  <c r="AH18"/>
  <c r="AJ18"/>
  <c r="AL18"/>
  <c r="AN18"/>
  <c r="AP18"/>
  <c r="AR18"/>
  <c r="Z19"/>
  <c r="AB19"/>
  <c r="AD19"/>
  <c r="AF19"/>
  <c r="AH19"/>
  <c r="AJ19"/>
  <c r="AL19"/>
  <c r="AN19"/>
  <c r="AP19"/>
  <c r="AR19"/>
  <c r="Z20"/>
  <c r="AB20"/>
  <c r="AD20"/>
  <c r="AF20"/>
  <c r="AH20"/>
  <c r="AJ20"/>
  <c r="AL20"/>
  <c r="AN20"/>
  <c r="Z21"/>
  <c r="AB21"/>
  <c r="Z23"/>
  <c r="AB23"/>
  <c r="AP20"/>
  <c r="AR20"/>
  <c r="AD21"/>
  <c r="AF21"/>
  <c r="AH21"/>
  <c r="AJ21"/>
  <c r="AL21"/>
  <c r="AN21"/>
  <c r="AP21"/>
  <c r="AR21"/>
  <c r="Z22"/>
  <c r="AB22"/>
  <c r="AD22"/>
  <c r="AF22"/>
  <c r="AH22"/>
  <c r="AJ22"/>
  <c r="AL22"/>
  <c r="AN22"/>
  <c r="AP22"/>
  <c r="AR22"/>
  <c r="AD23"/>
  <c r="AF23"/>
  <c r="AH23"/>
  <c r="AJ23"/>
  <c r="AL23"/>
  <c r="AN23"/>
  <c r="AP23"/>
  <c r="AR23"/>
  <c r="AM23"/>
  <c r="AQ23"/>
  <c r="B8" i="17" l="1"/>
  <c r="B6"/>
  <c r="W23" i="15" l="1"/>
  <c r="X23"/>
  <c r="X10" l="1"/>
  <c r="W10"/>
  <c r="V10"/>
  <c r="V22" l="1"/>
  <c r="V18"/>
  <c r="V13"/>
  <c r="V23"/>
  <c r="W20"/>
  <c r="V19"/>
  <c r="W15"/>
  <c r="V14"/>
  <c r="W21"/>
  <c r="V20"/>
  <c r="X18"/>
  <c r="V15"/>
  <c r="X13"/>
  <c r="W12"/>
  <c r="AL22" i="5"/>
  <c r="W14" i="3"/>
  <c r="AJ18" i="5"/>
  <c r="AI23"/>
  <c r="V14" i="7"/>
  <c r="W13"/>
  <c r="O14"/>
  <c r="P13"/>
  <c r="Q12"/>
  <c r="Z23" i="5"/>
  <c r="AB21"/>
  <c r="Z18"/>
  <c r="Y13"/>
  <c r="AF12"/>
  <c r="AR15"/>
  <c r="S10" i="3"/>
  <c r="AL15" i="5"/>
  <c r="AQ13"/>
  <c r="T15" i="3"/>
  <c r="X10" i="7"/>
  <c r="P10"/>
  <c r="AK14" i="5"/>
  <c r="AE15"/>
  <c r="AD13"/>
  <c r="AF10"/>
  <c r="W17" i="15" l="1"/>
  <c r="AR14" i="5"/>
  <c r="O15" i="3"/>
  <c r="Y12" i="5"/>
  <c r="AB20"/>
  <c r="AB17"/>
  <c r="Z19"/>
  <c r="AA22"/>
  <c r="X15" i="3"/>
  <c r="S15"/>
  <c r="P15"/>
  <c r="AL14" i="5"/>
  <c r="AE13"/>
  <c r="AA12"/>
  <c r="AA13"/>
  <c r="AA18"/>
  <c r="Y20"/>
  <c r="AA21"/>
  <c r="AC12"/>
  <c r="Y17"/>
  <c r="AB18"/>
  <c r="Z20"/>
  <c r="AC21"/>
  <c r="AA23"/>
  <c r="AC19"/>
  <c r="AC23"/>
  <c r="Z12"/>
  <c r="Y18"/>
  <c r="AB19"/>
  <c r="Z21"/>
  <c r="AC22"/>
  <c r="J9" i="6"/>
  <c r="J16"/>
  <c r="J18"/>
  <c r="J20"/>
  <c r="J22"/>
  <c r="K22"/>
  <c r="L22"/>
  <c r="R10" i="7"/>
  <c r="S14"/>
  <c r="R12"/>
  <c r="P12"/>
  <c r="S13"/>
  <c r="P14"/>
  <c r="U10"/>
  <c r="U14"/>
  <c r="S10"/>
  <c r="AE12" i="5"/>
  <c r="AD15"/>
  <c r="AH15"/>
  <c r="AE10"/>
  <c r="AD12"/>
  <c r="AG13"/>
  <c r="AI19"/>
  <c r="R15" i="3"/>
  <c r="AN13" i="5"/>
  <c r="AR13"/>
  <c r="AN15"/>
  <c r="AQ15"/>
  <c r="X13" i="7"/>
  <c r="U14" i="3"/>
  <c r="V14"/>
  <c r="U15"/>
  <c r="AJ15" i="5"/>
  <c r="AK22"/>
  <c r="AJ19"/>
  <c r="AJ14"/>
  <c r="AK23"/>
  <c r="AM23"/>
  <c r="H21" i="1"/>
  <c r="AI22" i="5"/>
  <c r="O10" i="7"/>
  <c r="X22" i="15"/>
  <c r="X12"/>
  <c r="X17"/>
  <c r="X21"/>
  <c r="W14"/>
  <c r="X15"/>
  <c r="W19"/>
  <c r="X20"/>
  <c r="V12"/>
  <c r="W13"/>
  <c r="X14"/>
  <c r="V17"/>
  <c r="W18"/>
  <c r="X19"/>
  <c r="V21"/>
  <c r="W22"/>
  <c r="AH13" i="5"/>
  <c r="AI14"/>
  <c r="K9" i="6"/>
  <c r="AN14" i="5"/>
  <c r="AO14"/>
  <c r="P10" i="3"/>
  <c r="O10"/>
  <c r="AK15" i="5"/>
  <c r="AI15"/>
  <c r="AB12"/>
  <c r="AC20"/>
  <c r="Z13"/>
  <c r="Y19"/>
  <c r="Y23"/>
  <c r="AB13"/>
  <c r="AC17"/>
  <c r="AA19"/>
  <c r="Y21"/>
  <c r="AB22"/>
  <c r="AA17"/>
  <c r="Z22"/>
  <c r="AC13"/>
  <c r="Z17"/>
  <c r="AC18"/>
  <c r="AA20"/>
  <c r="Y22"/>
  <c r="AB23"/>
  <c r="I16" i="6"/>
  <c r="J14"/>
  <c r="J17"/>
  <c r="J19"/>
  <c r="J21"/>
  <c r="I17"/>
  <c r="I22"/>
  <c r="K14"/>
  <c r="K17"/>
  <c r="K19"/>
  <c r="K21"/>
  <c r="L9"/>
  <c r="L17"/>
  <c r="L21"/>
  <c r="O12" i="7"/>
  <c r="S12"/>
  <c r="R13"/>
  <c r="Q14"/>
  <c r="W10"/>
  <c r="U13"/>
  <c r="T14"/>
  <c r="X14"/>
  <c r="Q13"/>
  <c r="Q10"/>
  <c r="O13"/>
  <c r="R14"/>
  <c r="V10"/>
  <c r="V13"/>
  <c r="AD10" i="5"/>
  <c r="AH10"/>
  <c r="AG12"/>
  <c r="AF13"/>
  <c r="AF15"/>
  <c r="AG10"/>
  <c r="AH12"/>
  <c r="AG15"/>
  <c r="Q10" i="3"/>
  <c r="Q15"/>
  <c r="R10"/>
  <c r="J14" i="2"/>
  <c r="AP13" i="5"/>
  <c r="AQ14"/>
  <c r="AP15"/>
  <c r="AO13"/>
  <c r="AP14"/>
  <c r="AO15"/>
  <c r="T10" i="7"/>
  <c r="T13"/>
  <c r="W14"/>
  <c r="J20" i="1"/>
  <c r="H17"/>
  <c r="I22"/>
  <c r="V15" i="3"/>
  <c r="T14"/>
  <c r="X14"/>
  <c r="W15"/>
  <c r="AL18" i="5"/>
  <c r="AJ23"/>
  <c r="AK18"/>
  <c r="AM15"/>
  <c r="AJ22"/>
  <c r="AM22"/>
  <c r="AL19"/>
  <c r="J12" i="1"/>
  <c r="H14"/>
  <c r="H19"/>
  <c r="I17"/>
  <c r="J18"/>
  <c r="I21"/>
  <c r="J22"/>
  <c r="AM19" i="5"/>
  <c r="AM14"/>
  <c r="AI18"/>
  <c r="AM18"/>
  <c r="AL23"/>
  <c r="S17" i="7"/>
  <c r="O22"/>
  <c r="S19"/>
  <c r="O23"/>
  <c r="AH17" i="5"/>
  <c r="AF19"/>
  <c r="AG22"/>
  <c r="S18" i="3"/>
  <c r="R20"/>
  <c r="S23"/>
  <c r="AP17" i="5"/>
  <c r="AO18"/>
  <c r="AR19"/>
  <c r="AP21"/>
  <c r="AN23"/>
  <c r="U18" i="7"/>
  <c r="X19"/>
  <c r="V21"/>
  <c r="X23"/>
  <c r="W18" i="3"/>
  <c r="V19"/>
  <c r="U20"/>
  <c r="X21"/>
  <c r="V23"/>
  <c r="R15" i="7"/>
  <c r="AA15" i="5"/>
  <c r="R12" i="3"/>
  <c r="P14"/>
  <c r="I11" i="6"/>
  <c r="AL13" i="5"/>
  <c r="O13" i="3"/>
  <c r="I13" i="6"/>
  <c r="Q18" i="7" l="1"/>
  <c r="AO12" i="5"/>
  <c r="W22" i="3"/>
  <c r="X17"/>
  <c r="W20" i="7"/>
  <c r="V17"/>
  <c r="X22"/>
  <c r="AO22" i="5"/>
  <c r="AQ20"/>
  <c r="P22" i="3"/>
  <c r="S19"/>
  <c r="Q17"/>
  <c r="S22"/>
  <c r="P21"/>
  <c r="AF23" i="5"/>
  <c r="AH21"/>
  <c r="AE20"/>
  <c r="AG18"/>
  <c r="Q21" i="7"/>
  <c r="P18"/>
  <c r="Q20"/>
  <c r="X19" i="3"/>
  <c r="P23"/>
  <c r="L11" i="2"/>
  <c r="L19" i="6"/>
  <c r="L14"/>
  <c r="K11"/>
  <c r="AK19" i="5"/>
  <c r="L18" i="6"/>
  <c r="K18"/>
  <c r="I12" i="2"/>
  <c r="I9"/>
  <c r="K13"/>
  <c r="T17" i="3"/>
  <c r="U22"/>
  <c r="V22"/>
  <c r="U19"/>
  <c r="V18"/>
  <c r="T23" i="7"/>
  <c r="W23"/>
  <c r="U21"/>
  <c r="X18"/>
  <c r="T18"/>
  <c r="AR23" i="5"/>
  <c r="AN19"/>
  <c r="AR22"/>
  <c r="AN22"/>
  <c r="AO17"/>
  <c r="O19" i="3"/>
  <c r="R23"/>
  <c r="O22"/>
  <c r="R19"/>
  <c r="P17"/>
  <c r="AD21" i="5"/>
  <c r="AD17"/>
  <c r="AF22"/>
  <c r="AH20"/>
  <c r="AD20"/>
  <c r="AF18"/>
  <c r="AG17"/>
  <c r="R22" i="7"/>
  <c r="O21"/>
  <c r="Q19"/>
  <c r="P23"/>
  <c r="O20"/>
  <c r="X23" i="3"/>
  <c r="T23"/>
  <c r="U18"/>
  <c r="W23"/>
  <c r="X22"/>
  <c r="T22"/>
  <c r="U21"/>
  <c r="W19"/>
  <c r="U17"/>
  <c r="W22" i="7"/>
  <c r="U20"/>
  <c r="W18"/>
  <c r="U23"/>
  <c r="W21"/>
  <c r="T20"/>
  <c r="V18"/>
  <c r="AQ22" i="5"/>
  <c r="AO20"/>
  <c r="AQ18"/>
  <c r="AO23"/>
  <c r="AQ21"/>
  <c r="AO19"/>
  <c r="AQ17"/>
  <c r="I19" i="2"/>
  <c r="I17"/>
  <c r="R22" i="3"/>
  <c r="P20"/>
  <c r="R18"/>
  <c r="S17"/>
  <c r="O17"/>
  <c r="R21"/>
  <c r="O20"/>
  <c r="Q18"/>
  <c r="AE22" i="5"/>
  <c r="AG20"/>
  <c r="AE18"/>
  <c r="AF17"/>
  <c r="AH22"/>
  <c r="AD22"/>
  <c r="AF20"/>
  <c r="AH18"/>
  <c r="AD18"/>
  <c r="S23" i="7"/>
  <c r="R20"/>
  <c r="O19"/>
  <c r="Q23"/>
  <c r="P20"/>
  <c r="S20"/>
  <c r="R17"/>
  <c r="AP12" i="5"/>
  <c r="J13" i="2"/>
  <c r="P13" i="3"/>
  <c r="P21" i="7"/>
  <c r="Q22"/>
  <c r="S12" i="3"/>
  <c r="Q14"/>
  <c r="I20" i="1"/>
  <c r="J17"/>
  <c r="L14" i="2"/>
  <c r="AR12" i="5"/>
  <c r="AM13"/>
  <c r="H22" i="1"/>
  <c r="J23"/>
  <c r="I18"/>
  <c r="H12"/>
  <c r="W21" i="3"/>
  <c r="J19" i="1"/>
  <c r="I12"/>
  <c r="AR18" i="5"/>
  <c r="J9" i="2"/>
  <c r="Q21" i="3"/>
  <c r="Q12"/>
  <c r="P12"/>
  <c r="R23" i="7"/>
  <c r="Q15"/>
  <c r="L11" i="6"/>
  <c r="K13"/>
  <c r="J13"/>
  <c r="I19"/>
  <c r="AB15" i="5"/>
  <c r="Q13" i="3"/>
  <c r="O12"/>
  <c r="H20" i="1"/>
  <c r="I14" i="6"/>
  <c r="AI13" i="5"/>
  <c r="I10" i="1"/>
  <c r="J15"/>
  <c r="AN12" i="5"/>
  <c r="T21" i="3"/>
  <c r="U23"/>
  <c r="X20"/>
  <c r="T20"/>
  <c r="W17"/>
  <c r="T19" i="7"/>
  <c r="T22"/>
  <c r="V20"/>
  <c r="W19"/>
  <c r="U17"/>
  <c r="AQ23" i="5"/>
  <c r="AO21"/>
  <c r="AP20"/>
  <c r="AQ19"/>
  <c r="AN18"/>
  <c r="K22" i="2"/>
  <c r="K16"/>
  <c r="Q20" i="3"/>
  <c r="O18"/>
  <c r="AE23" i="5"/>
  <c r="AG21"/>
  <c r="AE19"/>
  <c r="S18" i="7"/>
  <c r="R21"/>
  <c r="V21" i="3"/>
  <c r="T19"/>
  <c r="V17"/>
  <c r="V20"/>
  <c r="X18"/>
  <c r="T18"/>
  <c r="V23" i="7"/>
  <c r="X21"/>
  <c r="T21"/>
  <c r="V19"/>
  <c r="X17"/>
  <c r="T17"/>
  <c r="V22"/>
  <c r="U22"/>
  <c r="X20"/>
  <c r="U19"/>
  <c r="W17"/>
  <c r="AP23" i="5"/>
  <c r="AR21"/>
  <c r="AN21"/>
  <c r="AP19"/>
  <c r="AR17"/>
  <c r="AN17"/>
  <c r="AP22"/>
  <c r="AR20"/>
  <c r="AN20"/>
  <c r="AP18"/>
  <c r="J21" i="2"/>
  <c r="J18"/>
  <c r="I20"/>
  <c r="Q23" i="3"/>
  <c r="S21"/>
  <c r="O21"/>
  <c r="Q19"/>
  <c r="Q22"/>
  <c r="S20"/>
  <c r="R17"/>
  <c r="AH23" i="5"/>
  <c r="AD23"/>
  <c r="AF21"/>
  <c r="AH19"/>
  <c r="AD19"/>
  <c r="AG23"/>
  <c r="AE21"/>
  <c r="AG19"/>
  <c r="AE17"/>
  <c r="P22" i="7"/>
  <c r="Q17"/>
  <c r="S22"/>
  <c r="O18"/>
  <c r="S21"/>
  <c r="R18"/>
  <c r="O17"/>
  <c r="P19"/>
  <c r="T15"/>
  <c r="W15"/>
  <c r="AJ13" i="5"/>
  <c r="AK13"/>
  <c r="W20" i="3"/>
  <c r="H13" i="1"/>
  <c r="L9" i="2"/>
  <c r="K19"/>
  <c r="I13"/>
  <c r="I11"/>
  <c r="S14" i="3"/>
  <c r="P19"/>
  <c r="R19" i="7"/>
  <c r="S15"/>
  <c r="P15"/>
  <c r="J11" i="6"/>
  <c r="I21"/>
  <c r="Y15" i="5"/>
  <c r="I14" i="1"/>
  <c r="R13" i="3"/>
  <c r="K14" i="2"/>
  <c r="J12"/>
  <c r="I19" i="1"/>
  <c r="J14"/>
  <c r="H18"/>
  <c r="L13" i="2"/>
  <c r="L12"/>
  <c r="J11"/>
  <c r="K12"/>
  <c r="K9"/>
  <c r="O23" i="3"/>
  <c r="P18"/>
  <c r="O14"/>
  <c r="R14"/>
  <c r="P17" i="7"/>
  <c r="O15"/>
  <c r="L20" i="6"/>
  <c r="L16"/>
  <c r="I18"/>
  <c r="K20"/>
  <c r="K16"/>
  <c r="I20"/>
  <c r="I9"/>
  <c r="AC15" i="5"/>
  <c r="Z15"/>
  <c r="S13" i="3"/>
  <c r="J21" i="1"/>
  <c r="K11" i="2"/>
  <c r="L13" i="6"/>
  <c r="I14" i="2"/>
  <c r="AQ12" i="5"/>
  <c r="AM21" l="1"/>
  <c r="AK21"/>
  <c r="AL21"/>
  <c r="AJ21"/>
  <c r="AI21"/>
  <c r="AJ20"/>
  <c r="AM20"/>
  <c r="AK20"/>
  <c r="AL20"/>
  <c r="AI20"/>
  <c r="V10" i="3"/>
  <c r="T10"/>
  <c r="U10"/>
  <c r="X10"/>
  <c r="W10"/>
  <c r="J12" i="6"/>
  <c r="L12"/>
  <c r="I12"/>
  <c r="K12"/>
  <c r="T12" i="3"/>
  <c r="U12"/>
  <c r="V12"/>
  <c r="X12"/>
  <c r="W12"/>
  <c r="J10" i="1"/>
  <c r="V15" i="7"/>
  <c r="U15"/>
  <c r="J17" i="2"/>
  <c r="J22"/>
  <c r="T13" i="3"/>
  <c r="W13"/>
  <c r="V13"/>
  <c r="X13"/>
  <c r="U13"/>
  <c r="AG14" i="5"/>
  <c r="AF14"/>
  <c r="AH14"/>
  <c r="AE14"/>
  <c r="AD14"/>
  <c r="J20" i="2"/>
  <c r="K18"/>
  <c r="L18"/>
  <c r="L20"/>
  <c r="L22"/>
  <c r="X12" i="7"/>
  <c r="T12"/>
  <c r="V12"/>
  <c r="W12"/>
  <c r="U12"/>
  <c r="AO10" i="5"/>
  <c r="AQ10"/>
  <c r="AR10"/>
  <c r="AN10"/>
  <c r="AP10"/>
  <c r="AJ12"/>
  <c r="AI12"/>
  <c r="AM12"/>
  <c r="AL12"/>
  <c r="AK12"/>
  <c r="H15" i="1"/>
  <c r="I15"/>
  <c r="H23"/>
  <c r="I23"/>
  <c r="X15" i="7"/>
  <c r="AL17" i="5"/>
  <c r="AJ17"/>
  <c r="AM17"/>
  <c r="AK17"/>
  <c r="AI17"/>
  <c r="I16" i="2"/>
  <c r="I18"/>
  <c r="I21"/>
  <c r="I22"/>
  <c r="J16"/>
  <c r="J19"/>
  <c r="K17"/>
  <c r="K20"/>
  <c r="K21"/>
  <c r="L16"/>
  <c r="L17"/>
  <c r="L19"/>
  <c r="L21"/>
  <c r="AJ10" i="5"/>
  <c r="AK10"/>
  <c r="AI10"/>
  <c r="AM10"/>
  <c r="AL10"/>
  <c r="J13" i="1"/>
  <c r="I13"/>
  <c r="Y14" i="5" l="1"/>
  <c r="AB14"/>
  <c r="Z14"/>
  <c r="AC14"/>
  <c r="AA14"/>
  <c r="Y10"/>
  <c r="Z10"/>
  <c r="AA10"/>
  <c r="AC10"/>
  <c r="AB10"/>
</calcChain>
</file>

<file path=xl/sharedStrings.xml><?xml version="1.0" encoding="utf-8"?>
<sst xmlns="http://schemas.openxmlformats.org/spreadsheetml/2006/main" count="1191" uniqueCount="130">
  <si>
    <t>Total</t>
  </si>
  <si>
    <t>Micro</t>
  </si>
  <si>
    <t>%</t>
  </si>
  <si>
    <t>&gt;</t>
  </si>
  <si>
    <t>Fast and Exceptional Enterprise Survey – COVID-19</t>
  </si>
  <si>
    <t>&lt;&lt; back</t>
  </si>
  <si>
    <t>Index</t>
  </si>
  <si>
    <t>Size-class</t>
  </si>
  <si>
    <t>Enterprises with number of persons employed &lt; 10 and turnover ≤ 2 millions euros</t>
  </si>
  <si>
    <t>Small</t>
  </si>
  <si>
    <t>Enterprises with number of persons employed  &lt; 50, turnover  ≤ 10 mllions  euros and is not micro enterprise</t>
  </si>
  <si>
    <t>Medium</t>
  </si>
  <si>
    <t>Enterprises with number of persons employed&lt; 250 and  turnover  ≤ 50 mllions euros and is not micro or small enterprise</t>
  </si>
  <si>
    <t>Large</t>
  </si>
  <si>
    <t>Enterprises with number of persons employed  ≥ 250 or turnover &gt; 50 million euros</t>
  </si>
  <si>
    <t>Economic activity</t>
  </si>
  <si>
    <t>Manufacturing and energy</t>
  </si>
  <si>
    <t>Enterprises with main activity in sections B to E of NACE Rev.2</t>
  </si>
  <si>
    <t>Construction and real estate</t>
  </si>
  <si>
    <t>Enterprises with main activity in sections F  and L of NACE Rev.2</t>
  </si>
  <si>
    <t>Trade</t>
  </si>
  <si>
    <t>Enterprises with main activity in section G of NACE Rev.2</t>
  </si>
  <si>
    <t>Transportation and storage</t>
  </si>
  <si>
    <t>Enterprises with main activity in section H of NACE Rev.2</t>
  </si>
  <si>
    <t>Accommodation and food services</t>
  </si>
  <si>
    <t>Enterprises with main activity in section I of NACE Rev.2</t>
  </si>
  <si>
    <t>Information and communication</t>
  </si>
  <si>
    <t>Enterprises with main activity in section J of NACE Rev.2</t>
  </si>
  <si>
    <t>Other services</t>
  </si>
  <si>
    <t>Enterprises with main activity in sections M, N, P, Q, R e S of NACE Rev.2</t>
  </si>
  <si>
    <t>Exporting profile</t>
  </si>
  <si>
    <t>Without exporting profile</t>
  </si>
  <si>
    <t>Enterprises that do NOT export goods and services or Enterprises that despite exporting goods and services do NOT cumply with  the following:
(i) Enterprises  in which at least 50% of turnover comes from exports of goods and services, or;
(ii) Enterprises in which at least 10% of turnover comes from exports of goods and services and the export value of goods and services exceeds € 150,000.</t>
  </si>
  <si>
    <t>With exporting profile</t>
  </si>
  <si>
    <t>Enterprises that do export goods and services and do cumply with  the following:
(i) Enterprises  in which at least 50% of turnover comes from exports of goods and services, or;
(ii) Enterprises in which at least 10% of turnover comes from exports of goods and services and the export value of goods and services exceeds € 150,000.</t>
  </si>
  <si>
    <t>Aggregation</t>
  </si>
  <si>
    <t>Sample</t>
  </si>
  <si>
    <t>Respondents</t>
  </si>
  <si>
    <t>Respondents as a percentage of the sample</t>
  </si>
  <si>
    <t>Enterprises</t>
  </si>
  <si>
    <t>Persons employed</t>
  </si>
  <si>
    <t>Turnover</t>
  </si>
  <si>
    <t>Number</t>
  </si>
  <si>
    <t>millions €</t>
  </si>
  <si>
    <t>Response rate</t>
  </si>
  <si>
    <t>Unit: %</t>
  </si>
  <si>
    <t>Table 0. Summary of Sample and Answers</t>
  </si>
  <si>
    <t>Unit: number of enterprises</t>
  </si>
  <si>
    <t>Unit: percentage of enterprises</t>
  </si>
  <si>
    <t>Remains, even partially, in production or operation</t>
  </si>
  <si>
    <t>Closed temporarily</t>
  </si>
  <si>
    <t>Closed efinitively</t>
  </si>
  <si>
    <t>Table 2. What is the impact of the following reasons for the definitive closure of your enterprise?</t>
  </si>
  <si>
    <t>Does not know / does not answer</t>
  </si>
  <si>
    <t>Not applicable</t>
  </si>
  <si>
    <t>Yes, a reduction</t>
  </si>
  <si>
    <t>Yes, an increase</t>
  </si>
  <si>
    <t>Has no impact</t>
  </si>
  <si>
    <t>Reduction</t>
  </si>
  <si>
    <t>Increase</t>
  </si>
  <si>
    <t>Less than 10%</t>
  </si>
  <si>
    <t>Between 10% and 25%</t>
  </si>
  <si>
    <t>Between 26% and 50%</t>
  </si>
  <si>
    <t>Between 51% and 75%</t>
  </si>
  <si>
    <t>Over 75%</t>
  </si>
  <si>
    <t>It is increasing a lot</t>
  </si>
  <si>
    <t>No change</t>
  </si>
  <si>
    <t>It is decreasing a lot</t>
  </si>
  <si>
    <t xml:space="preserve"> It is increasing slightly</t>
  </si>
  <si>
    <t>It is decreasing slightly</t>
  </si>
  <si>
    <t>Too much impact</t>
  </si>
  <si>
    <t>Some impact</t>
  </si>
  <si>
    <t>No impact</t>
  </si>
  <si>
    <t>Very positive impact</t>
  </si>
  <si>
    <t>Positive impact</t>
  </si>
  <si>
    <t>Negative impact</t>
  </si>
  <si>
    <t>Very negative impact</t>
  </si>
  <si>
    <t>Restrictions in the context of the emergency state</t>
  </si>
  <si>
    <t>Unexpected shortage of staff</t>
  </si>
  <si>
    <t>Supply chain problems</t>
  </si>
  <si>
    <t>Absence of orders/clients</t>
  </si>
  <si>
    <t>Evolution of containment measures</t>
  </si>
  <si>
    <t>Variations of orders / customers</t>
  </si>
  <si>
    <t>Supply chain changes</t>
  </si>
  <si>
    <t>Variations in persons employes of the enterprise</t>
  </si>
  <si>
    <t>Moratorium for the payment of interests and principal on existing loans</t>
  </si>
  <si>
    <t>Access to new low-interest loans or State guarantees</t>
  </si>
  <si>
    <t>Suspension of the payment of tax and contributory obligations</t>
  </si>
  <si>
    <t>Other measures</t>
  </si>
  <si>
    <t>Has already benefit</t>
  </si>
  <si>
    <t>Planning to benefit</t>
  </si>
  <si>
    <t>Has not benefited or plans to benefit</t>
  </si>
  <si>
    <t>Not eligible</t>
  </si>
  <si>
    <t>Change in the number of persons employed in layoff</t>
  </si>
  <si>
    <t>Variation in the number of permanent contracts</t>
  </si>
  <si>
    <t>Variation in the number of fixed-term contracts</t>
  </si>
  <si>
    <t>In remote working</t>
  </si>
  <si>
    <t>No persons in this situation</t>
  </si>
  <si>
    <t>Table 1. What situation best describes your enterprise at the moment of answering the questionnaire?</t>
  </si>
  <si>
    <t>With alternate presence at the enterprise's facilities</t>
  </si>
  <si>
    <t>Variation in the days of absence because of illness or to support the family</t>
  </si>
  <si>
    <r>
      <t>1</t>
    </r>
    <r>
      <rPr>
        <vertAlign val="superscript"/>
        <sz val="14"/>
        <color theme="8" tint="-0.499984740745262"/>
        <rFont val="Arial"/>
        <family val="2"/>
      </rPr>
      <t>st</t>
    </r>
    <r>
      <rPr>
        <sz val="14"/>
        <color theme="8" tint="-0.499984740745262"/>
        <rFont val="Arial"/>
        <family val="2"/>
      </rPr>
      <t xml:space="preserve"> fortnight of June 2020</t>
    </r>
  </si>
  <si>
    <r>
      <t>Table 3. In the 1</t>
    </r>
    <r>
      <rPr>
        <vertAlign val="superscript"/>
        <sz val="14"/>
        <color theme="8" tint="-0.499984740745262"/>
        <rFont val="Arial"/>
        <family val="2"/>
      </rPr>
      <t>st</t>
    </r>
    <r>
      <rPr>
        <sz val="14"/>
        <color theme="8" tint="-0.499984740745262"/>
        <rFont val="Arial"/>
        <family val="2"/>
      </rPr>
      <t xml:space="preserve"> fortnight of June,is the COVID-19 pandemic having an impact on your enterprise's turnover? (compare with the situation expected in the absence of the pandemic effects)</t>
    </r>
  </si>
  <si>
    <t>Table 3A. How long do you think it will take for your enterprises' turnover to return to normal? (compare with the situation expected in the absence of the pandemic effects)</t>
  </si>
  <si>
    <t>Less than one month</t>
  </si>
  <si>
    <t>One or two months</t>
  </si>
  <si>
    <t>Three to six months</t>
  </si>
  <si>
    <t>Over six months</t>
  </si>
  <si>
    <t>Turnover should not return to the normal level</t>
  </si>
  <si>
    <t>Table 11. Due to the COVID-19 pandemic, do you intend to permanently change your activity in the following aspects?</t>
  </si>
  <si>
    <t>Very likely</t>
  </si>
  <si>
    <t>Unlikely</t>
  </si>
  <si>
    <t>Not likely</t>
  </si>
  <si>
    <t>Reinforce the investment in information technology</t>
  </si>
  <si>
    <t>Increase the use of remote working</t>
  </si>
  <si>
    <t>Change supply chains</t>
  </si>
  <si>
    <t>Increase the stocks of needed products for the activity</t>
  </si>
  <si>
    <t>Redirect target markets</t>
  </si>
  <si>
    <t>Change the range of products sold/services provided</t>
  </si>
  <si>
    <t>Change the main activity of the enterprise</t>
  </si>
  <si>
    <t>Table 10. Has your enterprise benefited or is planning to benefit from one or more of the following measures presented by the Government due to the COVID-19 pandemic?</t>
  </si>
  <si>
    <t>Table 12. Technical note</t>
  </si>
  <si>
    <r>
      <t>Table 4. How is your enterprise's turnover evolving in the 1</t>
    </r>
    <r>
      <rPr>
        <vertAlign val="superscript"/>
        <sz val="14"/>
        <color theme="8" tint="-0.499984740745262"/>
        <rFont val="Arial"/>
        <family val="2"/>
      </rPr>
      <t>st</t>
    </r>
    <r>
      <rPr>
        <sz val="14"/>
        <color theme="8" tint="-0.499984740745262"/>
        <rFont val="Arial"/>
        <family val="2"/>
      </rPr>
      <t xml:space="preserve"> fortnight of June 2020? (compare with the 2</t>
    </r>
    <r>
      <rPr>
        <vertAlign val="superscript"/>
        <sz val="14"/>
        <color theme="8" tint="-0.499984740745262"/>
        <rFont val="Arial"/>
        <family val="2"/>
      </rPr>
      <t>nd</t>
    </r>
    <r>
      <rPr>
        <sz val="14"/>
        <color theme="8" tint="-0.499984740745262"/>
        <rFont val="Arial"/>
        <family val="2"/>
      </rPr>
      <t xml:space="preserve"> fortnight of May 2020)</t>
    </r>
  </si>
  <si>
    <r>
      <t>Table 5. How do you characterize the impact of the following reasons for the evolution of your enerprise's turnover, in the 1</t>
    </r>
    <r>
      <rPr>
        <vertAlign val="superscript"/>
        <sz val="14"/>
        <color theme="8" tint="-0.499984740745262"/>
        <rFont val="Arial"/>
        <family val="2"/>
      </rPr>
      <t>st</t>
    </r>
    <r>
      <rPr>
        <sz val="14"/>
        <color theme="8" tint="-0.499984740745262"/>
        <rFont val="Arial"/>
        <family val="2"/>
      </rPr>
      <t xml:space="preserve"> fortnight of June 2020? (compare with the 2</t>
    </r>
    <r>
      <rPr>
        <vertAlign val="superscript"/>
        <sz val="14"/>
        <color theme="8" tint="-0.499984740745262"/>
        <rFont val="Arial"/>
        <family val="2"/>
      </rPr>
      <t>nd</t>
    </r>
    <r>
      <rPr>
        <sz val="14"/>
        <color theme="8" tint="-0.499984740745262"/>
        <rFont val="Arial"/>
        <family val="2"/>
      </rPr>
      <t xml:space="preserve"> fortnight of May 2020)</t>
    </r>
  </si>
  <si>
    <r>
      <t>Table 6. In the 1</t>
    </r>
    <r>
      <rPr>
        <vertAlign val="superscript"/>
        <sz val="14"/>
        <color theme="8" tint="-0.499984740745262"/>
        <rFont val="Arial"/>
        <family val="2"/>
      </rPr>
      <t>st</t>
    </r>
    <r>
      <rPr>
        <sz val="14"/>
        <color theme="8" tint="-0.499984740745262"/>
        <rFont val="Arial"/>
        <family val="2"/>
      </rPr>
      <t xml:space="preserve"> fortnight of June is the COVID-19 pandemic having an impact on the number of persons effectively working in your enterprise? (compare with the situation expected in the absence of the effects of the pandemic)</t>
    </r>
  </si>
  <si>
    <r>
      <t>Table 6.1 Please indicate the best estimate for the reduction or increase in persons employed by your enterprise, in the 1</t>
    </r>
    <r>
      <rPr>
        <vertAlign val="superscript"/>
        <sz val="14"/>
        <color theme="8" tint="-0.499984740745262"/>
        <rFont val="Arial"/>
        <family val="2"/>
      </rPr>
      <t>st</t>
    </r>
    <r>
      <rPr>
        <sz val="14"/>
        <color theme="8" tint="-0.499984740745262"/>
        <rFont val="Arial"/>
        <family val="2"/>
      </rPr>
      <t xml:space="preserve"> fortnight of June 2020</t>
    </r>
  </si>
  <si>
    <r>
      <t>Table 7. How is evolving the number of persons effectively working in your enterprise in the 1</t>
    </r>
    <r>
      <rPr>
        <vertAlign val="superscript"/>
        <sz val="14"/>
        <color theme="8" tint="-0.499984740745262"/>
        <rFont val="Arial"/>
        <family val="2"/>
      </rPr>
      <t>st</t>
    </r>
    <r>
      <rPr>
        <sz val="14"/>
        <color theme="8" tint="-0.499984740745262"/>
        <rFont val="Arial"/>
        <family val="2"/>
      </rPr>
      <t xml:space="preserve"> fortnight of June 2020? (compare with the 2</t>
    </r>
    <r>
      <rPr>
        <vertAlign val="superscript"/>
        <sz val="14"/>
        <color theme="8" tint="-0.499984740745262"/>
        <rFont val="Arial"/>
        <family val="2"/>
      </rPr>
      <t>nd</t>
    </r>
    <r>
      <rPr>
        <sz val="14"/>
        <color theme="8" tint="-0.499984740745262"/>
        <rFont val="Arial"/>
        <family val="2"/>
      </rPr>
      <t xml:space="preserve"> fortnigh of May 2020)</t>
    </r>
  </si>
  <si>
    <r>
      <t>Table 8. How do you characterize the impact of the following reasons for the evolution of number of persons employed effectively working in your enterprise, in the 1</t>
    </r>
    <r>
      <rPr>
        <vertAlign val="superscript"/>
        <sz val="14"/>
        <color theme="8" tint="-0.499984740745262"/>
        <rFont val="Arial"/>
        <family val="2"/>
      </rPr>
      <t>st</t>
    </r>
    <r>
      <rPr>
        <sz val="14"/>
        <color theme="8" tint="-0.499984740745262"/>
        <rFont val="Arial"/>
        <family val="2"/>
      </rPr>
      <t xml:space="preserve"> fortnight of June 2020? (compare with the 2</t>
    </r>
    <r>
      <rPr>
        <vertAlign val="superscript"/>
        <sz val="14"/>
        <color theme="8" tint="-0.499984740745262"/>
        <rFont val="Arial"/>
        <family val="2"/>
      </rPr>
      <t>nd</t>
    </r>
    <r>
      <rPr>
        <sz val="14"/>
        <color theme="8" tint="-0.499984740745262"/>
        <rFont val="Arial"/>
        <family val="2"/>
      </rPr>
      <t xml:space="preserve"> fortnight of May 2020)</t>
    </r>
  </si>
  <si>
    <r>
      <t>Table 9. Regarding the persons employed effectively working, indicate the percentage of people, in 1</t>
    </r>
    <r>
      <rPr>
        <vertAlign val="superscript"/>
        <sz val="14"/>
        <color theme="8" tint="-0.499984740745262"/>
        <rFont val="Arial"/>
        <family val="2"/>
      </rPr>
      <t>st</t>
    </r>
    <r>
      <rPr>
        <sz val="14"/>
        <color theme="8" tint="-0.499984740745262"/>
        <rFont val="Arial"/>
        <family val="2"/>
      </rPr>
      <t xml:space="preserve"> fortnight of June 2020, in remote working or working with alternate presence at the enterprise's facilities</t>
    </r>
  </si>
  <si>
    <r>
      <t>Table 3.1 Please indicate the best estimate for the reduction or increase in your enterprise's turnover, in the 1</t>
    </r>
    <r>
      <rPr>
        <vertAlign val="superscript"/>
        <sz val="14"/>
        <color theme="8" tint="-0.499984740745262"/>
        <rFont val="Arial"/>
        <family val="2"/>
      </rPr>
      <t>st</t>
    </r>
    <r>
      <rPr>
        <sz val="14"/>
        <color theme="8" tint="-0.499984740745262"/>
        <rFont val="Arial"/>
        <family val="2"/>
      </rPr>
      <t xml:space="preserve"> fortnight of June 2020</t>
    </r>
  </si>
</sst>
</file>

<file path=xl/styles.xml><?xml version="1.0" encoding="utf-8"?>
<styleSheet xmlns="http://schemas.openxmlformats.org/spreadsheetml/2006/main">
  <numFmts count="1">
    <numFmt numFmtId="164" formatCode="#,##0.0"/>
  </numFmts>
  <fonts count="9">
    <font>
      <sz val="11"/>
      <color theme="1"/>
      <name val="Calibri"/>
      <family val="2"/>
      <scheme val="minor"/>
    </font>
    <font>
      <sz val="14"/>
      <color theme="8" tint="-0.499984740745262"/>
      <name val="Arial"/>
      <family val="2"/>
    </font>
    <font>
      <sz val="8"/>
      <color theme="1"/>
      <name val="Calibri"/>
      <family val="2"/>
      <scheme val="minor"/>
    </font>
    <font>
      <sz val="8"/>
      <color theme="8" tint="-0.499984740745262"/>
      <name val="Calibri"/>
      <family val="2"/>
      <scheme val="minor"/>
    </font>
    <font>
      <u/>
      <sz val="11"/>
      <color theme="10"/>
      <name val="Calibri"/>
      <family val="2"/>
      <scheme val="minor"/>
    </font>
    <font>
      <b/>
      <sz val="8"/>
      <color theme="8" tint="-0.499984740745262"/>
      <name val="Calibri"/>
      <family val="2"/>
      <scheme val="minor"/>
    </font>
    <font>
      <sz val="11"/>
      <name val="Calibri"/>
      <family val="2"/>
      <scheme val="minor"/>
    </font>
    <font>
      <vertAlign val="superscript"/>
      <sz val="14"/>
      <color theme="8" tint="-0.499984740745262"/>
      <name val="Arial"/>
      <family val="2"/>
    </font>
    <font>
      <sz val="10"/>
      <name val="Calibri"/>
      <family val="2"/>
    </font>
  </fonts>
  <fills count="4">
    <fill>
      <patternFill patternType="none"/>
    </fill>
    <fill>
      <patternFill patternType="gray125"/>
    </fill>
    <fill>
      <patternFill patternType="solid">
        <fgColor rgb="FFF8F8F8"/>
        <bgColor indexed="64"/>
      </patternFill>
    </fill>
    <fill>
      <patternFill patternType="solid">
        <fgColor theme="0" tint="-4.9989318521683403E-2"/>
        <bgColor indexed="64"/>
      </patternFill>
    </fill>
  </fills>
  <borders count="7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diagonal/>
    </border>
    <border>
      <left style="thin">
        <color theme="0" tint="-0.14993743705557422"/>
      </left>
      <right style="thin">
        <color theme="0" tint="-0.14993743705557422"/>
      </right>
      <top/>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6795556505021"/>
      </top>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style="medium">
        <color theme="0" tint="-0.14990691854609822"/>
      </right>
      <top style="thin">
        <color theme="0" tint="-0.14993743705557422"/>
      </top>
      <bottom style="thin">
        <color theme="0" tint="-0.14993743705557422"/>
      </bottom>
      <diagonal/>
    </border>
    <border>
      <left style="thin">
        <color theme="0" tint="-0.14993743705557422"/>
      </left>
      <right style="medium">
        <color theme="0" tint="-0.14990691854609822"/>
      </right>
      <top style="thin">
        <color theme="0" tint="-0.14993743705557422"/>
      </top>
      <bottom style="thin">
        <color theme="0" tint="-0.14996795556505021"/>
      </bottom>
      <diagonal/>
    </border>
    <border>
      <left/>
      <right style="medium">
        <color theme="0" tint="-0.14990691854609822"/>
      </right>
      <top/>
      <bottom/>
      <diagonal/>
    </border>
    <border>
      <left style="thin">
        <color theme="0" tint="-0.14996795556505021"/>
      </left>
      <right style="medium">
        <color theme="0" tint="-0.14990691854609822"/>
      </right>
      <top style="thin">
        <color theme="0" tint="-0.14996795556505021"/>
      </top>
      <bottom style="thin">
        <color theme="0" tint="-0.14996795556505021"/>
      </bottom>
      <diagonal/>
    </border>
    <border>
      <left style="medium">
        <color theme="0" tint="-0.14990691854609822"/>
      </left>
      <right style="thin">
        <color theme="0" tint="-0.14993743705557422"/>
      </right>
      <top style="thin">
        <color theme="0" tint="-0.14993743705557422"/>
      </top>
      <bottom style="thin">
        <color theme="0" tint="-0.14993743705557422"/>
      </bottom>
      <diagonal/>
    </border>
    <border>
      <left style="thin">
        <color theme="0" tint="-0.14993743705557422"/>
      </left>
      <right style="medium">
        <color theme="0" tint="-0.1498764000366222"/>
      </right>
      <top style="thin">
        <color theme="0" tint="-0.14993743705557422"/>
      </top>
      <bottom style="thin">
        <color theme="0" tint="-0.14993743705557422"/>
      </bottom>
      <diagonal/>
    </border>
    <border>
      <left style="medium">
        <color theme="0" tint="-0.14990691854609822"/>
      </left>
      <right style="thin">
        <color theme="0" tint="-0.14993743705557422"/>
      </right>
      <top style="thin">
        <color theme="0" tint="-0.14993743705557422"/>
      </top>
      <bottom style="thin">
        <color theme="0" tint="-0.14996795556505021"/>
      </bottom>
      <diagonal/>
    </border>
    <border>
      <left style="thin">
        <color theme="0" tint="-0.14993743705557422"/>
      </left>
      <right style="medium">
        <color theme="0" tint="-0.1498764000366222"/>
      </right>
      <top style="thin">
        <color theme="0" tint="-0.14993743705557422"/>
      </top>
      <bottom style="thin">
        <color theme="0" tint="-0.14996795556505021"/>
      </bottom>
      <diagonal/>
    </border>
    <border>
      <left style="medium">
        <color theme="0" tint="-0.14990691854609822"/>
      </left>
      <right/>
      <top/>
      <bottom/>
      <diagonal/>
    </border>
    <border>
      <left/>
      <right style="medium">
        <color theme="0" tint="-0.1498764000366222"/>
      </right>
      <top/>
      <bottom/>
      <diagonal/>
    </border>
    <border>
      <left style="medium">
        <color theme="0" tint="-0.14990691854609822"/>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0" tint="-0.1498764000366222"/>
      </right>
      <top style="thin">
        <color theme="0" tint="-0.14996795556505021"/>
      </top>
      <bottom style="thin">
        <color theme="0" tint="-0.14996795556505021"/>
      </bottom>
      <diagonal/>
    </border>
    <border>
      <left style="medium">
        <color theme="0" tint="-0.1498764000366222"/>
      </left>
      <right style="thin">
        <color theme="0" tint="-0.14993743705557422"/>
      </right>
      <top style="thin">
        <color theme="0" tint="-0.14993743705557422"/>
      </top>
      <bottom style="thin">
        <color theme="0" tint="-0.14993743705557422"/>
      </bottom>
      <diagonal/>
    </border>
    <border>
      <left style="thin">
        <color theme="0" tint="-0.14993743705557422"/>
      </left>
      <right style="medium">
        <color theme="0" tint="-0.1498458815271462"/>
      </right>
      <top style="thin">
        <color theme="0" tint="-0.14993743705557422"/>
      </top>
      <bottom style="thin">
        <color theme="0" tint="-0.14993743705557422"/>
      </bottom>
      <diagonal/>
    </border>
    <border>
      <left style="medium">
        <color theme="0" tint="-0.1498764000366222"/>
      </left>
      <right style="thin">
        <color theme="0" tint="-0.14993743705557422"/>
      </right>
      <top style="thin">
        <color theme="0" tint="-0.14993743705557422"/>
      </top>
      <bottom style="thin">
        <color theme="0" tint="-0.14996795556505021"/>
      </bottom>
      <diagonal/>
    </border>
    <border>
      <left style="thin">
        <color theme="0" tint="-0.14993743705557422"/>
      </left>
      <right style="medium">
        <color theme="0" tint="-0.1498458815271462"/>
      </right>
      <top style="thin">
        <color theme="0" tint="-0.14993743705557422"/>
      </top>
      <bottom style="thin">
        <color theme="0" tint="-0.14996795556505021"/>
      </bottom>
      <diagonal/>
    </border>
    <border>
      <left style="medium">
        <color theme="0" tint="-0.1498764000366222"/>
      </left>
      <right/>
      <top/>
      <bottom/>
      <diagonal/>
    </border>
    <border>
      <left/>
      <right style="medium">
        <color theme="0" tint="-0.1498458815271462"/>
      </right>
      <top/>
      <bottom/>
      <diagonal/>
    </border>
    <border>
      <left style="medium">
        <color theme="0" tint="-0.1498764000366222"/>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0" tint="-0.1498458815271462"/>
      </right>
      <top style="thin">
        <color theme="0" tint="-0.14996795556505021"/>
      </top>
      <bottom style="thin">
        <color theme="0" tint="-0.14996795556505021"/>
      </bottom>
      <diagonal/>
    </border>
    <border>
      <left style="thin">
        <color theme="0" tint="-0.14993743705557422"/>
      </left>
      <right style="thin">
        <color theme="0" tint="-0.14990691854609822"/>
      </right>
      <top style="thin">
        <color theme="0" tint="-0.14993743705557422"/>
      </top>
      <bottom style="thin">
        <color theme="0" tint="-0.14996795556505021"/>
      </bottom>
      <diagonal/>
    </border>
    <border>
      <left style="thin">
        <color theme="0" tint="-0.14996795556505021"/>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medium">
        <color theme="0" tint="-0.14990691854609822"/>
      </right>
      <top style="thin">
        <color theme="0" tint="-0.14996795556505021"/>
      </top>
      <bottom style="thin">
        <color theme="0" tint="-0.14996795556505021"/>
      </bottom>
      <diagonal/>
    </border>
    <border>
      <left/>
      <right style="thin">
        <color theme="0" tint="-0.14990691854609822"/>
      </right>
      <top/>
      <bottom/>
      <diagonal/>
    </border>
    <border>
      <left style="thin">
        <color theme="0" tint="-0.14990691854609822"/>
      </left>
      <right style="thin">
        <color theme="0" tint="-0.14990691854609822"/>
      </right>
      <top/>
      <bottom/>
      <diagonal/>
    </border>
    <border>
      <left style="thin">
        <color theme="0" tint="-0.14990691854609822"/>
      </left>
      <right style="medium">
        <color theme="0" tint="-0.14990691854609822"/>
      </right>
      <top/>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theme="0" tint="-0.14990691854609822"/>
      </left>
      <right style="thin">
        <color theme="0" tint="-0.1498764000366222"/>
      </right>
      <top/>
      <bottom/>
      <diagonal/>
    </border>
    <border>
      <left/>
      <right style="thin">
        <color theme="0" tint="-0.14990691854609822"/>
      </right>
      <top style="thin">
        <color theme="0" tint="-0.14996795556505021"/>
      </top>
      <bottom style="thin">
        <color theme="0" tint="-0.14996795556505021"/>
      </bottom>
      <diagonal/>
    </border>
    <border>
      <left style="medium">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medium">
        <color theme="0" tint="-0.1498764000366222"/>
      </right>
      <top style="thin">
        <color theme="0" tint="-0.14996795556505021"/>
      </top>
      <bottom style="thin">
        <color theme="0" tint="-0.14996795556505021"/>
      </bottom>
      <diagonal/>
    </border>
    <border>
      <left style="medium">
        <color theme="0" tint="-0.14990691854609822"/>
      </left>
      <right style="thin">
        <color theme="0" tint="-0.14990691854609822"/>
      </right>
      <top/>
      <bottom/>
      <diagonal/>
    </border>
    <border>
      <left style="thin">
        <color theme="0" tint="-0.14990691854609822"/>
      </left>
      <right style="medium">
        <color theme="0" tint="-0.1498764000366222"/>
      </right>
      <top/>
      <bottom/>
      <diagonal/>
    </border>
    <border>
      <left style="medium">
        <color theme="0" tint="-0.1498764000366222"/>
      </left>
      <right style="thin">
        <color theme="0" tint="-0.14990691854609822"/>
      </right>
      <top style="thin">
        <color theme="0" tint="-0.14996795556505021"/>
      </top>
      <bottom style="thin">
        <color theme="0" tint="-0.14996795556505021"/>
      </bottom>
      <diagonal/>
    </border>
    <border>
      <left style="thin">
        <color theme="0" tint="-0.14990691854609822"/>
      </left>
      <right style="medium">
        <color theme="0" tint="-0.1498458815271462"/>
      </right>
      <top style="thin">
        <color theme="0" tint="-0.14996795556505021"/>
      </top>
      <bottom style="thin">
        <color theme="0" tint="-0.14996795556505021"/>
      </bottom>
      <diagonal/>
    </border>
    <border>
      <left style="medium">
        <color theme="0" tint="-0.1498764000366222"/>
      </left>
      <right style="thin">
        <color theme="0" tint="-0.14990691854609822"/>
      </right>
      <top/>
      <bottom/>
      <diagonal/>
    </border>
    <border>
      <left style="thin">
        <color theme="0" tint="-0.14990691854609822"/>
      </left>
      <right style="medium">
        <color theme="0" tint="-0.1498458815271462"/>
      </right>
      <top/>
      <bottom/>
      <diagonal/>
    </border>
    <border>
      <left/>
      <right style="medium">
        <color theme="0" tint="-0.149906918546098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diagonal/>
    </border>
    <border>
      <left style="thin">
        <color theme="0" tint="-0.14990691854609822"/>
      </left>
      <right style="thin">
        <color theme="0" tint="-0.14993743705557422"/>
      </right>
      <top/>
      <bottom style="thin">
        <color theme="0" tint="-0.14990691854609822"/>
      </bottom>
      <diagonal/>
    </border>
    <border>
      <left/>
      <right style="medium">
        <color theme="0" tint="-0.14990691854609822"/>
      </right>
      <top style="thin">
        <color theme="0" tint="-0.14996795556505021"/>
      </top>
      <bottom style="thin">
        <color theme="0" tint="-0.14996795556505021"/>
      </bottom>
      <diagonal/>
    </border>
    <border>
      <left style="thin">
        <color theme="0" tint="-0.14993743705557422"/>
      </left>
      <right style="thick">
        <color theme="0" tint="-0.14990691854609822"/>
      </right>
      <top style="thin">
        <color theme="0" tint="-0.14993743705557422"/>
      </top>
      <bottom style="thin">
        <color theme="0" tint="-0.14996795556505021"/>
      </bottom>
      <diagonal/>
    </border>
    <border>
      <left style="thin">
        <color theme="0" tint="-0.14993743705557422"/>
      </left>
      <right style="thick">
        <color theme="0" tint="-0.1498458815271462"/>
      </right>
      <top style="thin">
        <color theme="0" tint="-0.14993743705557422"/>
      </top>
      <bottom style="thin">
        <color theme="0" tint="-0.14993743705557422"/>
      </bottom>
      <diagonal/>
    </border>
    <border>
      <left style="thin">
        <color theme="0" tint="-0.14990691854609822"/>
      </left>
      <right/>
      <top style="thin">
        <color theme="0" tint="-0.14996795556505021"/>
      </top>
      <bottom style="thin">
        <color theme="0" tint="-0.14996795556505021"/>
      </bottom>
      <diagonal/>
    </border>
    <border>
      <left style="thin">
        <color theme="0" tint="-0.14990691854609822"/>
      </left>
      <right/>
      <top/>
      <bottom/>
      <diagonal/>
    </border>
    <border>
      <left style="thin">
        <color theme="0" tint="-0.14993743705557422"/>
      </left>
      <right style="thin">
        <color theme="0" tint="-0.1498764000366222"/>
      </right>
      <top style="thin">
        <color theme="0" tint="-0.14993743705557422"/>
      </top>
      <bottom style="thin">
        <color theme="0" tint="-0.14993743705557422"/>
      </bottom>
      <diagonal/>
    </border>
    <border>
      <left style="thin">
        <color theme="0" tint="-0.14993743705557422"/>
      </left>
      <right style="thin">
        <color theme="0" tint="-0.1498764000366222"/>
      </right>
      <top style="thin">
        <color theme="0" tint="-0.14993743705557422"/>
      </top>
      <bottom style="thin">
        <color theme="0" tint="-0.14996795556505021"/>
      </bottom>
      <diagonal/>
    </border>
    <border>
      <left/>
      <right style="thin">
        <color theme="0" tint="-0.1498764000366222"/>
      </right>
      <top/>
      <bottom/>
      <diagonal/>
    </border>
    <border>
      <left style="medium">
        <color theme="0" tint="-0.1498764000366222"/>
      </left>
      <right style="thin">
        <color theme="0" tint="-0.14996795556505021"/>
      </right>
      <top style="thin">
        <color theme="0" tint="-0.14996795556505021"/>
      </top>
      <bottom style="medium">
        <color theme="0" tint="-0.1498458815271462"/>
      </bottom>
      <diagonal/>
    </border>
    <border>
      <left style="thin">
        <color theme="0" tint="-0.14996795556505021"/>
      </left>
      <right style="thin">
        <color theme="0" tint="-0.14996795556505021"/>
      </right>
      <top style="thin">
        <color theme="0" tint="-0.14996795556505021"/>
      </top>
      <bottom style="medium">
        <color theme="0" tint="-0.1498458815271462"/>
      </bottom>
      <diagonal/>
    </border>
    <border>
      <left style="thin">
        <color theme="0" tint="-0.14996795556505021"/>
      </left>
      <right/>
      <top style="thin">
        <color theme="0" tint="-0.14996795556505021"/>
      </top>
      <bottom style="medium">
        <color theme="0" tint="-0.1498458815271462"/>
      </bottom>
      <diagonal/>
    </border>
    <border>
      <left style="thin">
        <color theme="0" tint="-0.14996795556505021"/>
      </left>
      <right style="medium">
        <color theme="0" tint="-0.1498458815271462"/>
      </right>
      <top style="thin">
        <color theme="0" tint="-0.14996795556505021"/>
      </top>
      <bottom style="medium">
        <color theme="0" tint="-0.149845881527146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s>
  <cellStyleXfs count="2">
    <xf numFmtId="0" fontId="0" fillId="0" borderId="0"/>
    <xf numFmtId="0" fontId="4" fillId="0" borderId="0" applyNumberFormat="0" applyFill="0" applyBorder="0" applyAlignment="0" applyProtection="0"/>
  </cellStyleXfs>
  <cellXfs count="214">
    <xf numFmtId="0" fontId="0" fillId="0" borderId="0" xfId="0"/>
    <xf numFmtId="0" fontId="1" fillId="0" borderId="0" xfId="0" applyFont="1" applyAlignment="1">
      <alignment vertical="center"/>
    </xf>
    <xf numFmtId="0" fontId="2" fillId="0" borderId="0" xfId="0" applyFont="1" applyAlignment="1">
      <alignment horizontal="left" vertical="center" wrapText="1"/>
    </xf>
    <xf numFmtId="0" fontId="2" fillId="2" borderId="1" xfId="0"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wrapText="1"/>
    </xf>
    <xf numFmtId="0" fontId="2" fillId="2" borderId="1" xfId="0" applyFont="1" applyFill="1" applyBorder="1" applyAlignment="1">
      <alignment horizontal="left" vertical="center" wrapText="1" indent="1"/>
    </xf>
    <xf numFmtId="3" fontId="2" fillId="2" borderId="1" xfId="0" applyNumberFormat="1" applyFont="1" applyFill="1" applyBorder="1" applyAlignment="1">
      <alignment vertical="center"/>
    </xf>
    <xf numFmtId="1" fontId="2" fillId="0" borderId="0" xfId="0" applyNumberFormat="1" applyFont="1" applyBorder="1" applyAlignment="1">
      <alignment wrapText="1"/>
    </xf>
    <xf numFmtId="0" fontId="2" fillId="0" borderId="1" xfId="0" applyFont="1" applyBorder="1" applyAlignment="1">
      <alignment horizontal="left" vertical="center" indent="1"/>
    </xf>
    <xf numFmtId="3" fontId="2" fillId="0" borderId="1" xfId="0" applyNumberFormat="1" applyFont="1" applyBorder="1" applyAlignment="1">
      <alignment vertical="center"/>
    </xf>
    <xf numFmtId="164" fontId="2" fillId="2" borderId="1" xfId="0" applyNumberFormat="1" applyFont="1" applyFill="1" applyBorder="1" applyAlignment="1">
      <alignment vertical="center"/>
    </xf>
    <xf numFmtId="164" fontId="2" fillId="0" borderId="0" xfId="0" applyNumberFormat="1" applyFont="1" applyBorder="1" applyAlignment="1">
      <alignment wrapText="1"/>
    </xf>
    <xf numFmtId="164" fontId="2" fillId="0" borderId="1" xfId="0" applyNumberFormat="1" applyFont="1" applyBorder="1" applyAlignment="1">
      <alignment vertical="center"/>
    </xf>
    <xf numFmtId="0" fontId="2" fillId="2" borderId="10" xfId="0" applyFont="1" applyFill="1" applyBorder="1" applyAlignment="1">
      <alignment horizontal="center" vertical="center" wrapText="1"/>
    </xf>
    <xf numFmtId="3" fontId="2" fillId="0" borderId="0" xfId="0" applyNumberFormat="1" applyFont="1" applyBorder="1" applyAlignment="1">
      <alignment vertical="center"/>
    </xf>
    <xf numFmtId="0" fontId="2" fillId="0" borderId="0" xfId="0" applyFont="1" applyAlignment="1">
      <alignment horizontal="left" vertical="center"/>
    </xf>
    <xf numFmtId="0" fontId="2" fillId="2" borderId="20" xfId="0" applyFont="1" applyFill="1" applyBorder="1" applyAlignment="1">
      <alignment horizontal="center" vertical="center" wrapText="1"/>
    </xf>
    <xf numFmtId="3" fontId="2" fillId="0" borderId="4" xfId="0" applyNumberFormat="1" applyFont="1" applyBorder="1" applyAlignment="1">
      <alignment vertical="center"/>
    </xf>
    <xf numFmtId="164" fontId="2" fillId="2" borderId="6" xfId="0" applyNumberFormat="1" applyFont="1" applyFill="1" applyBorder="1" applyAlignment="1">
      <alignment vertical="center"/>
    </xf>
    <xf numFmtId="164" fontId="2" fillId="0" borderId="6" xfId="0" applyNumberFormat="1" applyFont="1" applyBorder="1" applyAlignment="1">
      <alignment vertical="center"/>
    </xf>
    <xf numFmtId="3" fontId="2" fillId="2" borderId="6" xfId="0" applyNumberFormat="1" applyFont="1" applyFill="1" applyBorder="1" applyAlignment="1">
      <alignment vertical="center"/>
    </xf>
    <xf numFmtId="3" fontId="2" fillId="0" borderId="6" xfId="0" applyNumberFormat="1" applyFont="1" applyBorder="1" applyAlignment="1">
      <alignment vertical="center"/>
    </xf>
    <xf numFmtId="0" fontId="0" fillId="0" borderId="0" xfId="0" applyAlignment="1">
      <alignment horizontal="right"/>
    </xf>
    <xf numFmtId="0" fontId="4" fillId="0" borderId="0" xfId="1" applyFont="1"/>
    <xf numFmtId="0" fontId="2" fillId="0" borderId="1" xfId="0" applyFont="1" applyBorder="1" applyAlignment="1">
      <alignment vertical="center"/>
    </xf>
    <xf numFmtId="164" fontId="2" fillId="0" borderId="0" xfId="0" applyNumberFormat="1" applyFont="1" applyBorder="1" applyAlignment="1">
      <alignment vertical="center"/>
    </xf>
    <xf numFmtId="0" fontId="6" fillId="0" borderId="0" xfId="1" applyFont="1" applyAlignment="1">
      <alignment vertical="center"/>
    </xf>
    <xf numFmtId="164" fontId="2" fillId="0" borderId="4" xfId="0" applyNumberFormat="1" applyFont="1" applyBorder="1" applyAlignment="1">
      <alignment vertical="center"/>
    </xf>
    <xf numFmtId="0" fontId="2" fillId="0" borderId="23" xfId="0" applyFont="1" applyBorder="1" applyAlignment="1">
      <alignment horizontal="left" vertical="center" indent="1"/>
    </xf>
    <xf numFmtId="0" fontId="2" fillId="0" borderId="23" xfId="0" applyFont="1" applyBorder="1" applyAlignment="1">
      <alignment vertical="center"/>
    </xf>
    <xf numFmtId="0" fontId="2" fillId="0" borderId="1" xfId="0" applyFont="1" applyBorder="1" applyAlignment="1">
      <alignment vertical="center" wrapText="1"/>
    </xf>
    <xf numFmtId="164" fontId="2" fillId="0" borderId="1" xfId="0" applyNumberFormat="1" applyFont="1" applyBorder="1" applyAlignment="1">
      <alignment horizontal="right" vertical="center"/>
    </xf>
    <xf numFmtId="3" fontId="2" fillId="0" borderId="1" xfId="0" applyNumberFormat="1" applyFont="1" applyBorder="1" applyAlignment="1">
      <alignment horizontal="right" vertical="center"/>
    </xf>
    <xf numFmtId="164" fontId="2" fillId="0" borderId="6" xfId="0" applyNumberFormat="1" applyFont="1" applyBorder="1" applyAlignment="1">
      <alignment horizontal="right" vertical="center"/>
    </xf>
    <xf numFmtId="164" fontId="2" fillId="0" borderId="4" xfId="0" applyNumberFormat="1" applyFont="1" applyBorder="1" applyAlignment="1">
      <alignment horizontal="right" vertical="center"/>
    </xf>
    <xf numFmtId="3" fontId="2" fillId="0" borderId="17" xfId="0" applyNumberFormat="1" applyFont="1" applyBorder="1" applyAlignment="1">
      <alignment vertical="center"/>
    </xf>
    <xf numFmtId="0" fontId="0" fillId="0" borderId="0" xfId="0" applyAlignment="1">
      <alignment horizontal="right" vertical="center"/>
    </xf>
    <xf numFmtId="0" fontId="2" fillId="2" borderId="26" xfId="0" applyFont="1" applyFill="1" applyBorder="1" applyAlignment="1">
      <alignment horizontal="center" vertical="center" wrapText="1"/>
    </xf>
    <xf numFmtId="0" fontId="3" fillId="0" borderId="27" xfId="0" applyFont="1" applyBorder="1" applyAlignment="1">
      <alignment wrapText="1"/>
    </xf>
    <xf numFmtId="3" fontId="2" fillId="2" borderId="28" xfId="0" applyNumberFormat="1" applyFont="1" applyFill="1" applyBorder="1" applyAlignment="1">
      <alignment vertical="center"/>
    </xf>
    <xf numFmtId="1" fontId="2" fillId="0" borderId="27" xfId="0" applyNumberFormat="1" applyFont="1" applyBorder="1" applyAlignment="1">
      <alignment wrapText="1"/>
    </xf>
    <xf numFmtId="3" fontId="2" fillId="0" borderId="28" xfId="0" applyNumberFormat="1" applyFont="1" applyBorder="1" applyAlignment="1">
      <alignment vertical="center"/>
    </xf>
    <xf numFmtId="0" fontId="0" fillId="0" borderId="0" xfId="0" applyBorder="1"/>
    <xf numFmtId="0" fontId="3" fillId="0" borderId="27" xfId="0" applyFont="1" applyBorder="1" applyAlignment="1">
      <alignment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3" fillId="0" borderId="33" xfId="0" applyFont="1" applyBorder="1" applyAlignment="1">
      <alignment wrapText="1"/>
    </xf>
    <xf numFmtId="0" fontId="3" fillId="0" borderId="34" xfId="0" applyFont="1" applyBorder="1" applyAlignment="1">
      <alignment wrapText="1"/>
    </xf>
    <xf numFmtId="3" fontId="2" fillId="2" borderId="35" xfId="0" applyNumberFormat="1" applyFont="1" applyFill="1" applyBorder="1" applyAlignment="1">
      <alignment vertical="center"/>
    </xf>
    <xf numFmtId="3" fontId="2" fillId="2" borderId="36" xfId="0" applyNumberFormat="1" applyFont="1" applyFill="1" applyBorder="1" applyAlignment="1">
      <alignment vertical="center"/>
    </xf>
    <xf numFmtId="1" fontId="2" fillId="0" borderId="33" xfId="0" applyNumberFormat="1" applyFont="1" applyBorder="1" applyAlignment="1">
      <alignment wrapText="1"/>
    </xf>
    <xf numFmtId="1" fontId="2" fillId="0" borderId="34" xfId="0" applyNumberFormat="1" applyFont="1" applyBorder="1" applyAlignment="1">
      <alignment wrapText="1"/>
    </xf>
    <xf numFmtId="3" fontId="2" fillId="0" borderId="35" xfId="0" applyNumberFormat="1" applyFont="1" applyBorder="1" applyAlignment="1">
      <alignment vertical="center"/>
    </xf>
    <xf numFmtId="3" fontId="2" fillId="0" borderId="36" xfId="0" applyNumberFormat="1" applyFont="1" applyBorder="1" applyAlignment="1">
      <alignment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3" fillId="0" borderId="41" xfId="0" applyFont="1" applyBorder="1" applyAlignment="1">
      <alignment wrapText="1"/>
    </xf>
    <xf numFmtId="0" fontId="3" fillId="0" borderId="42" xfId="0" applyFont="1" applyBorder="1" applyAlignment="1">
      <alignment wrapText="1"/>
    </xf>
    <xf numFmtId="3" fontId="2" fillId="2" borderId="43" xfId="0" applyNumberFormat="1" applyFont="1" applyFill="1" applyBorder="1" applyAlignment="1">
      <alignment vertical="center"/>
    </xf>
    <xf numFmtId="3" fontId="2" fillId="2" borderId="44" xfId="0" applyNumberFormat="1" applyFont="1" applyFill="1" applyBorder="1" applyAlignment="1">
      <alignment vertical="center"/>
    </xf>
    <xf numFmtId="1" fontId="2" fillId="0" borderId="41" xfId="0" applyNumberFormat="1" applyFont="1" applyBorder="1" applyAlignment="1">
      <alignment wrapText="1"/>
    </xf>
    <xf numFmtId="1" fontId="2" fillId="0" borderId="42" xfId="0" applyNumberFormat="1" applyFont="1" applyBorder="1" applyAlignment="1">
      <alignment wrapText="1"/>
    </xf>
    <xf numFmtId="3" fontId="2" fillId="0" borderId="43" xfId="0" applyNumberFormat="1" applyFont="1" applyBorder="1" applyAlignment="1">
      <alignment vertical="center"/>
    </xf>
    <xf numFmtId="3" fontId="2" fillId="0" borderId="44" xfId="0" applyNumberFormat="1" applyFont="1" applyBorder="1" applyAlignment="1">
      <alignment vertical="center"/>
    </xf>
    <xf numFmtId="0" fontId="0" fillId="0" borderId="41" xfId="0" applyBorder="1"/>
    <xf numFmtId="3" fontId="2" fillId="0" borderId="42" xfId="0" applyNumberFormat="1" applyFont="1" applyBorder="1" applyAlignment="1">
      <alignment vertical="center"/>
    </xf>
    <xf numFmtId="164" fontId="2" fillId="2" borderId="28" xfId="0" applyNumberFormat="1" applyFont="1" applyFill="1" applyBorder="1" applyAlignment="1">
      <alignment vertical="center"/>
    </xf>
    <xf numFmtId="164" fontId="2" fillId="0" borderId="27" xfId="0" applyNumberFormat="1" applyFont="1" applyBorder="1" applyAlignment="1">
      <alignment wrapText="1"/>
    </xf>
    <xf numFmtId="164" fontId="2" fillId="0" borderId="28" xfId="0" applyNumberFormat="1" applyFont="1" applyBorder="1" applyAlignment="1">
      <alignment vertical="center"/>
    </xf>
    <xf numFmtId="0" fontId="0" fillId="0" borderId="27" xfId="0" applyBorder="1"/>
    <xf numFmtId="164" fontId="2" fillId="2" borderId="35" xfId="0" applyNumberFormat="1" applyFont="1" applyFill="1" applyBorder="1" applyAlignment="1">
      <alignment vertical="center"/>
    </xf>
    <xf numFmtId="164" fontId="2" fillId="2" borderId="36" xfId="0" applyNumberFormat="1" applyFont="1" applyFill="1" applyBorder="1" applyAlignment="1">
      <alignment vertical="center"/>
    </xf>
    <xf numFmtId="164" fontId="2" fillId="0" borderId="33" xfId="0" applyNumberFormat="1" applyFont="1" applyBorder="1" applyAlignment="1">
      <alignment wrapText="1"/>
    </xf>
    <xf numFmtId="164" fontId="2" fillId="0" borderId="34" xfId="0" applyNumberFormat="1" applyFont="1" applyBorder="1" applyAlignment="1">
      <alignment wrapText="1"/>
    </xf>
    <xf numFmtId="164" fontId="2" fillId="0" borderId="35" xfId="0" applyNumberFormat="1" applyFont="1" applyBorder="1" applyAlignment="1">
      <alignment vertical="center"/>
    </xf>
    <xf numFmtId="164" fontId="2" fillId="0" borderId="36" xfId="0" applyNumberFormat="1" applyFont="1" applyBorder="1" applyAlignment="1">
      <alignment vertical="center"/>
    </xf>
    <xf numFmtId="0" fontId="0" fillId="0" borderId="33" xfId="0" applyBorder="1"/>
    <xf numFmtId="0" fontId="0" fillId="0" borderId="34" xfId="0" applyBorder="1"/>
    <xf numFmtId="164" fontId="2" fillId="2" borderId="43" xfId="0" applyNumberFormat="1" applyFont="1" applyFill="1" applyBorder="1" applyAlignment="1">
      <alignment vertical="center"/>
    </xf>
    <xf numFmtId="164" fontId="2" fillId="2" borderId="44" xfId="0" applyNumberFormat="1" applyFont="1" applyFill="1" applyBorder="1" applyAlignment="1">
      <alignment vertical="center"/>
    </xf>
    <xf numFmtId="164" fontId="2" fillId="0" borderId="41" xfId="0" applyNumberFormat="1" applyFont="1" applyBorder="1" applyAlignment="1">
      <alignment wrapText="1"/>
    </xf>
    <xf numFmtId="164" fontId="2" fillId="0" borderId="42" xfId="0" applyNumberFormat="1" applyFont="1" applyBorder="1" applyAlignment="1">
      <alignment wrapText="1"/>
    </xf>
    <xf numFmtId="164" fontId="2" fillId="0" borderId="43" xfId="0" applyNumberFormat="1" applyFont="1" applyBorder="1" applyAlignment="1">
      <alignment vertical="center"/>
    </xf>
    <xf numFmtId="164" fontId="2" fillId="0" borderId="44" xfId="0" applyNumberFormat="1" applyFont="1" applyBorder="1" applyAlignment="1">
      <alignment vertical="center"/>
    </xf>
    <xf numFmtId="0" fontId="0" fillId="0" borderId="42" xfId="0" applyBorder="1"/>
    <xf numFmtId="164" fontId="2" fillId="0" borderId="28" xfId="0" applyNumberFormat="1" applyFont="1" applyBorder="1" applyAlignment="1">
      <alignment horizontal="right" vertical="center"/>
    </xf>
    <xf numFmtId="0" fontId="2" fillId="2" borderId="45" xfId="0" applyFont="1" applyFill="1" applyBorder="1" applyAlignment="1">
      <alignment horizontal="center" vertical="center" wrapText="1"/>
    </xf>
    <xf numFmtId="164" fontId="2" fillId="2" borderId="46" xfId="0" applyNumberFormat="1" applyFont="1" applyFill="1" applyBorder="1" applyAlignment="1">
      <alignment vertical="center"/>
    </xf>
    <xf numFmtId="164" fontId="2" fillId="2" borderId="47" xfId="0" applyNumberFormat="1" applyFont="1" applyFill="1" applyBorder="1" applyAlignment="1">
      <alignment vertical="center"/>
    </xf>
    <xf numFmtId="164" fontId="2" fillId="2" borderId="48" xfId="0" applyNumberFormat="1" applyFont="1" applyFill="1" applyBorder="1" applyAlignment="1">
      <alignment vertical="center"/>
    </xf>
    <xf numFmtId="164" fontId="2" fillId="0" borderId="49" xfId="0" applyNumberFormat="1" applyFont="1" applyBorder="1" applyAlignment="1">
      <alignment wrapText="1"/>
    </xf>
    <xf numFmtId="164" fontId="2" fillId="0" borderId="50" xfId="0" applyNumberFormat="1" applyFont="1" applyBorder="1" applyAlignment="1">
      <alignment wrapText="1"/>
    </xf>
    <xf numFmtId="164" fontId="2" fillId="0" borderId="51" xfId="0" applyNumberFormat="1" applyFont="1" applyBorder="1" applyAlignment="1">
      <alignment wrapText="1"/>
    </xf>
    <xf numFmtId="164" fontId="2" fillId="0" borderId="46" xfId="0" applyNumberFormat="1" applyFont="1" applyBorder="1" applyAlignment="1">
      <alignment vertical="center"/>
    </xf>
    <xf numFmtId="164" fontId="2" fillId="0" borderId="47" xfId="0" applyNumberFormat="1" applyFont="1" applyBorder="1" applyAlignment="1">
      <alignment vertical="center"/>
    </xf>
    <xf numFmtId="164" fontId="2" fillId="0" borderId="48" xfId="0" applyNumberFormat="1" applyFont="1" applyBorder="1" applyAlignment="1">
      <alignment vertical="center"/>
    </xf>
    <xf numFmtId="0" fontId="0" fillId="0" borderId="49" xfId="0" applyBorder="1"/>
    <xf numFmtId="0" fontId="0" fillId="0" borderId="50" xfId="0" applyBorder="1"/>
    <xf numFmtId="0" fontId="0" fillId="0" borderId="51" xfId="0" applyBorder="1"/>
    <xf numFmtId="164" fontId="2" fillId="2" borderId="52" xfId="0" applyNumberFormat="1" applyFont="1" applyFill="1" applyBorder="1" applyAlignment="1">
      <alignment vertical="center"/>
    </xf>
    <xf numFmtId="164" fontId="2" fillId="0" borderId="53" xfId="0" applyNumberFormat="1" applyFont="1" applyBorder="1" applyAlignment="1">
      <alignment wrapText="1"/>
    </xf>
    <xf numFmtId="164" fontId="2" fillId="0" borderId="52" xfId="0" applyNumberFormat="1" applyFont="1" applyBorder="1" applyAlignment="1">
      <alignment vertical="center"/>
    </xf>
    <xf numFmtId="0" fontId="0" fillId="0" borderId="53" xfId="0" applyBorder="1"/>
    <xf numFmtId="3" fontId="2" fillId="2" borderId="1"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3" fontId="2" fillId="2" borderId="6" xfId="0" applyNumberFormat="1" applyFont="1" applyFill="1" applyBorder="1" applyAlignment="1">
      <alignment horizontal="right" vertical="center" wrapText="1"/>
    </xf>
    <xf numFmtId="3" fontId="2" fillId="2" borderId="28" xfId="0" applyNumberFormat="1" applyFont="1" applyFill="1" applyBorder="1" applyAlignment="1">
      <alignment horizontal="right" vertical="center" wrapText="1"/>
    </xf>
    <xf numFmtId="0" fontId="3" fillId="0" borderId="27" xfId="0" applyFont="1" applyBorder="1" applyAlignment="1">
      <alignment horizontal="right" vertical="center" wrapText="1"/>
    </xf>
    <xf numFmtId="3" fontId="2" fillId="2" borderId="35" xfId="0" applyNumberFormat="1" applyFont="1" applyFill="1" applyBorder="1" applyAlignment="1">
      <alignment horizontal="right" vertical="center" wrapText="1"/>
    </xf>
    <xf numFmtId="3" fontId="2" fillId="2" borderId="36" xfId="0" applyNumberFormat="1" applyFont="1" applyFill="1" applyBorder="1" applyAlignment="1">
      <alignment horizontal="right" vertical="center" wrapText="1"/>
    </xf>
    <xf numFmtId="0" fontId="3" fillId="0" borderId="33" xfId="0" applyFont="1" applyBorder="1" applyAlignment="1">
      <alignment horizontal="right" vertical="center" wrapText="1"/>
    </xf>
    <xf numFmtId="0" fontId="3" fillId="0" borderId="34" xfId="0" applyFont="1" applyBorder="1" applyAlignment="1">
      <alignment horizontal="right" vertical="center" wrapText="1"/>
    </xf>
    <xf numFmtId="0" fontId="3" fillId="0" borderId="41" xfId="0" applyFont="1" applyBorder="1" applyAlignment="1">
      <alignment vertical="center" wrapText="1"/>
    </xf>
    <xf numFmtId="3" fontId="2" fillId="2" borderId="43" xfId="0" applyNumberFormat="1" applyFont="1" applyFill="1" applyBorder="1" applyAlignment="1">
      <alignment horizontal="right" vertical="center" wrapText="1"/>
    </xf>
    <xf numFmtId="3" fontId="2" fillId="2" borderId="44" xfId="0" applyNumberFormat="1" applyFont="1" applyFill="1" applyBorder="1" applyAlignment="1">
      <alignment horizontal="right" vertical="center" wrapText="1"/>
    </xf>
    <xf numFmtId="0" fontId="3" fillId="0" borderId="41" xfId="0" applyFont="1" applyBorder="1" applyAlignment="1">
      <alignment horizontal="right" vertical="center" wrapText="1"/>
    </xf>
    <xf numFmtId="0" fontId="3" fillId="0" borderId="42" xfId="0" applyFont="1" applyBorder="1" applyAlignment="1">
      <alignment horizontal="right" vertical="center" wrapText="1"/>
    </xf>
    <xf numFmtId="164" fontId="2" fillId="2" borderId="54" xfId="0" applyNumberFormat="1" applyFont="1" applyFill="1" applyBorder="1" applyAlignment="1">
      <alignment vertical="center"/>
    </xf>
    <xf numFmtId="164" fontId="2" fillId="0" borderId="54" xfId="0" applyNumberFormat="1" applyFont="1" applyBorder="1" applyAlignment="1">
      <alignment vertical="center"/>
    </xf>
    <xf numFmtId="164" fontId="2" fillId="2" borderId="55" xfId="0" applyNumberFormat="1" applyFont="1" applyFill="1" applyBorder="1" applyAlignment="1">
      <alignment vertical="center"/>
    </xf>
    <xf numFmtId="164" fontId="2" fillId="2" borderId="56" xfId="0" applyNumberFormat="1" applyFont="1" applyFill="1" applyBorder="1" applyAlignment="1">
      <alignment vertical="center"/>
    </xf>
    <xf numFmtId="164" fontId="2" fillId="0" borderId="57" xfId="0" applyNumberFormat="1" applyFont="1" applyBorder="1" applyAlignment="1">
      <alignment wrapText="1"/>
    </xf>
    <xf numFmtId="164" fontId="2" fillId="0" borderId="58" xfId="0" applyNumberFormat="1" applyFont="1" applyBorder="1" applyAlignment="1">
      <alignment wrapText="1"/>
    </xf>
    <xf numFmtId="164" fontId="2" fillId="0" borderId="55" xfId="0" applyNumberFormat="1" applyFont="1" applyBorder="1" applyAlignment="1">
      <alignment vertical="center"/>
    </xf>
    <xf numFmtId="164" fontId="2" fillId="0" borderId="56" xfId="0" applyNumberFormat="1" applyFont="1" applyBorder="1" applyAlignment="1">
      <alignment vertical="center"/>
    </xf>
    <xf numFmtId="0" fontId="0" fillId="0" borderId="57" xfId="0" applyBorder="1"/>
    <xf numFmtId="0" fontId="0" fillId="0" borderId="58" xfId="0" applyBorder="1"/>
    <xf numFmtId="164" fontId="2" fillId="2" borderId="59" xfId="0" applyNumberFormat="1" applyFont="1" applyFill="1" applyBorder="1" applyAlignment="1">
      <alignment vertical="center"/>
    </xf>
    <xf numFmtId="164" fontId="2" fillId="2" borderId="60" xfId="0" applyNumberFormat="1" applyFont="1" applyFill="1" applyBorder="1" applyAlignment="1">
      <alignment vertical="center"/>
    </xf>
    <xf numFmtId="164" fontId="2" fillId="0" borderId="61" xfId="0" applyNumberFormat="1" applyFont="1" applyBorder="1" applyAlignment="1">
      <alignment wrapText="1"/>
    </xf>
    <xf numFmtId="164" fontId="2" fillId="0" borderId="62" xfId="0" applyNumberFormat="1" applyFont="1" applyBorder="1" applyAlignment="1">
      <alignment wrapText="1"/>
    </xf>
    <xf numFmtId="164" fontId="2" fillId="0" borderId="59" xfId="0" applyNumberFormat="1" applyFont="1" applyBorder="1" applyAlignment="1">
      <alignment vertical="center"/>
    </xf>
    <xf numFmtId="164" fontId="2" fillId="0" borderId="60" xfId="0" applyNumberFormat="1" applyFont="1" applyBorder="1" applyAlignment="1">
      <alignment vertical="center"/>
    </xf>
    <xf numFmtId="0" fontId="0" fillId="0" borderId="61" xfId="0" applyBorder="1"/>
    <xf numFmtId="0" fontId="0" fillId="0" borderId="62" xfId="0" applyBorder="1"/>
    <xf numFmtId="164" fontId="2" fillId="0" borderId="66" xfId="0" applyNumberFormat="1" applyFont="1" applyBorder="1" applyAlignment="1">
      <alignment vertical="center"/>
    </xf>
    <xf numFmtId="164" fontId="2" fillId="0" borderId="66" xfId="0" applyNumberFormat="1" applyFont="1" applyBorder="1" applyAlignment="1">
      <alignment horizontal="right" vertical="center"/>
    </xf>
    <xf numFmtId="3" fontId="2" fillId="0" borderId="34" xfId="0" applyNumberFormat="1" applyFont="1" applyBorder="1" applyAlignment="1">
      <alignment vertical="center"/>
    </xf>
    <xf numFmtId="3" fontId="2" fillId="0" borderId="41" xfId="0" applyNumberFormat="1" applyFont="1" applyBorder="1" applyAlignment="1">
      <alignment vertical="center"/>
    </xf>
    <xf numFmtId="164" fontId="2" fillId="0" borderId="35" xfId="0" applyNumberFormat="1" applyFont="1" applyBorder="1" applyAlignment="1">
      <alignment horizontal="right" vertical="center"/>
    </xf>
    <xf numFmtId="164" fontId="2" fillId="0" borderId="36" xfId="0" applyNumberFormat="1" applyFont="1" applyBorder="1" applyAlignment="1">
      <alignment horizontal="right" vertical="center"/>
    </xf>
    <xf numFmtId="164" fontId="2" fillId="0" borderId="44" xfId="0" applyNumberFormat="1" applyFont="1" applyBorder="1" applyAlignment="1">
      <alignment horizontal="right" vertical="center"/>
    </xf>
    <xf numFmtId="0" fontId="2" fillId="2" borderId="6" xfId="0" applyFont="1" applyFill="1" applyBorder="1" applyAlignment="1">
      <alignment horizontal="center" vertical="center" wrapText="1"/>
    </xf>
    <xf numFmtId="0" fontId="4" fillId="0" borderId="0" xfId="1"/>
    <xf numFmtId="0" fontId="2" fillId="0" borderId="5" xfId="0" applyFont="1" applyBorder="1" applyAlignment="1">
      <alignment horizontal="left" vertical="center" indent="1"/>
    </xf>
    <xf numFmtId="0" fontId="2" fillId="0" borderId="5" xfId="0" applyFont="1" applyBorder="1" applyAlignment="1">
      <alignment vertical="center"/>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164" fontId="2" fillId="2" borderId="69" xfId="0" applyNumberFormat="1" applyFont="1" applyFill="1" applyBorder="1" applyAlignment="1">
      <alignment vertical="center"/>
    </xf>
    <xf numFmtId="164" fontId="2" fillId="0" borderId="70" xfId="0" applyNumberFormat="1" applyFont="1" applyBorder="1" applyAlignment="1">
      <alignment wrapText="1"/>
    </xf>
    <xf numFmtId="164" fontId="2" fillId="0" borderId="69" xfId="0" applyNumberFormat="1" applyFont="1" applyBorder="1" applyAlignment="1">
      <alignment vertical="center"/>
    </xf>
    <xf numFmtId="0" fontId="0" fillId="0" borderId="70" xfId="0" applyBorder="1"/>
    <xf numFmtId="0" fontId="2" fillId="2" borderId="72" xfId="0" applyFont="1" applyFill="1" applyBorder="1" applyAlignment="1">
      <alignment horizontal="center" vertical="center" wrapText="1"/>
    </xf>
    <xf numFmtId="0" fontId="0" fillId="0" borderId="73" xfId="0" applyBorder="1"/>
    <xf numFmtId="3" fontId="2" fillId="0" borderId="74" xfId="0" applyNumberFormat="1" applyFont="1" applyBorder="1" applyAlignment="1">
      <alignment vertical="center"/>
    </xf>
    <xf numFmtId="3" fontId="2" fillId="0" borderId="75" xfId="0" applyNumberFormat="1" applyFont="1" applyBorder="1" applyAlignment="1">
      <alignment vertical="center"/>
    </xf>
    <xf numFmtId="3" fontId="2" fillId="0" borderId="76" xfId="0" applyNumberFormat="1" applyFont="1" applyBorder="1" applyAlignment="1">
      <alignment vertical="center"/>
    </xf>
    <xf numFmtId="3" fontId="2" fillId="0" borderId="77" xfId="0" applyNumberFormat="1" applyFont="1" applyBorder="1" applyAlignment="1">
      <alignment vertical="center"/>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49" xfId="0" applyFont="1" applyBorder="1" applyAlignment="1">
      <alignment wrapText="1"/>
    </xf>
    <xf numFmtId="0" fontId="3" fillId="0" borderId="49" xfId="0" applyFont="1" applyBorder="1" applyAlignment="1">
      <alignment vertical="center" wrapText="1"/>
    </xf>
    <xf numFmtId="164" fontId="2" fillId="0" borderId="46" xfId="0" applyNumberFormat="1" applyFont="1" applyBorder="1" applyAlignment="1">
      <alignment horizontal="right" vertical="center"/>
    </xf>
    <xf numFmtId="3" fontId="2" fillId="0" borderId="28" xfId="0" applyNumberFormat="1" applyFont="1" applyBorder="1" applyAlignment="1">
      <alignment horizontal="right" vertical="center"/>
    </xf>
    <xf numFmtId="3" fontId="2" fillId="0" borderId="35" xfId="0" applyNumberFormat="1" applyFont="1" applyBorder="1" applyAlignment="1">
      <alignment horizontal="right" vertical="center"/>
    </xf>
    <xf numFmtId="3" fontId="2" fillId="0" borderId="36" xfId="0" applyNumberFormat="1" applyFont="1" applyBorder="1" applyAlignment="1">
      <alignment horizontal="right" vertical="center"/>
    </xf>
    <xf numFmtId="3" fontId="2" fillId="0" borderId="43" xfId="0" applyNumberFormat="1" applyFont="1" applyBorder="1" applyAlignment="1">
      <alignment horizontal="right" vertical="center"/>
    </xf>
    <xf numFmtId="3" fontId="2" fillId="0" borderId="44" xfId="0" applyNumberFormat="1" applyFont="1" applyBorder="1" applyAlignment="1">
      <alignment horizontal="right" vertical="center"/>
    </xf>
    <xf numFmtId="3" fontId="2" fillId="0" borderId="6" xfId="0" applyNumberFormat="1" applyFont="1" applyBorder="1" applyAlignment="1">
      <alignment horizontal="right" vertical="center"/>
    </xf>
    <xf numFmtId="0" fontId="2" fillId="2" borderId="3" xfId="0" applyFont="1" applyFill="1" applyBorder="1" applyAlignment="1">
      <alignment horizontal="center" vertical="center" wrapText="1"/>
    </xf>
    <xf numFmtId="0" fontId="0" fillId="0" borderId="0" xfId="0" applyFill="1"/>
    <xf numFmtId="0" fontId="8" fillId="0" borderId="0" xfId="0" applyFont="1"/>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7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23"/>
  <sheetViews>
    <sheetView showGridLines="0" tabSelected="1" zoomScaleNormal="100" workbookViewId="0">
      <selection activeCell="B1" sqref="B1"/>
    </sheetView>
  </sheetViews>
  <sheetFormatPr defaultRowHeight="14.4"/>
  <cols>
    <col min="1" max="1" width="3.44140625" style="23" customWidth="1"/>
    <col min="2" max="2" width="30" customWidth="1"/>
  </cols>
  <sheetData>
    <row r="1" spans="1:2" ht="17.399999999999999">
      <c r="B1" s="1" t="s">
        <v>4</v>
      </c>
    </row>
    <row r="2" spans="1:2" ht="19.8">
      <c r="B2" s="1" t="s">
        <v>101</v>
      </c>
    </row>
    <row r="4" spans="1:2" ht="17.399999999999999">
      <c r="B4" s="1" t="s">
        <v>6</v>
      </c>
    </row>
    <row r="6" spans="1:2" ht="19.5" customHeight="1">
      <c r="A6" s="37" t="s">
        <v>3</v>
      </c>
      <c r="B6" s="27" t="str">
        <f>Sample!B4</f>
        <v>Table 0. Summary of Sample and Answers</v>
      </c>
    </row>
    <row r="7" spans="1:2" ht="6.9" customHeight="1">
      <c r="A7" s="37"/>
      <c r="B7" s="27"/>
    </row>
    <row r="8" spans="1:2" ht="19.5" customHeight="1">
      <c r="A8" s="37" t="s">
        <v>3</v>
      </c>
      <c r="B8" s="27" t="str">
        <f>'Q1'!B4</f>
        <v>Table 1. What situation best describes your enterprise at the moment of answering the questionnaire?</v>
      </c>
    </row>
    <row r="9" spans="1:2" ht="19.5" customHeight="1">
      <c r="A9" s="37" t="s">
        <v>3</v>
      </c>
      <c r="B9" s="27" t="str">
        <f>'Q2'!B4</f>
        <v>Table 2. What is the impact of the following reasons for the definitive closure of your enterprise?</v>
      </c>
    </row>
    <row r="10" spans="1:2" ht="19.5" customHeight="1">
      <c r="A10" s="37" t="s">
        <v>3</v>
      </c>
      <c r="B10" s="27" t="str">
        <f>'Q3'!B4</f>
        <v>Table 3. In the 1st fortnight of June,is the COVID-19 pandemic having an impact on your enterprise's turnover? (compare with the situation expected in the absence of the pandemic effects)</v>
      </c>
    </row>
    <row r="11" spans="1:2" ht="19.5" customHeight="1">
      <c r="A11" s="37" t="s">
        <v>3</v>
      </c>
      <c r="B11" s="27" t="str">
        <f>'Q31'!B4</f>
        <v>Table 3.1 Please indicate the best estimate for the reduction or increase in your enterprise's turnover, in the 1st fortnight of June 2020</v>
      </c>
    </row>
    <row r="12" spans="1:2" ht="19.5" customHeight="1">
      <c r="A12" s="37" t="s">
        <v>3</v>
      </c>
      <c r="B12" s="27" t="str">
        <f>Q3A!B4</f>
        <v>Table 3A. How long do you think it will take for your enterprises' turnover to return to normal? (compare with the situation expected in the absence of the pandemic effects)</v>
      </c>
    </row>
    <row r="13" spans="1:2" ht="19.5" customHeight="1">
      <c r="A13" s="37" t="s">
        <v>3</v>
      </c>
      <c r="B13" s="27" t="str">
        <f>'Q4'!B4</f>
        <v>Table 4. How is your enterprise's turnover evolving in the 1st fortnight of June 2020? (compare with the 2nd fortnight of May 2020)</v>
      </c>
    </row>
    <row r="14" spans="1:2" ht="19.5" customHeight="1">
      <c r="A14" s="37" t="s">
        <v>3</v>
      </c>
      <c r="B14" s="27" t="str">
        <f>'Q5'!B4</f>
        <v>Table 5. How do you characterize the impact of the following reasons for the evolution of your enerprise's turnover, in the 1st fortnight of June 2020? (compare with the 2nd fortnight of May 2020)</v>
      </c>
    </row>
    <row r="15" spans="1:2" ht="19.5" customHeight="1">
      <c r="A15" s="37" t="s">
        <v>3</v>
      </c>
      <c r="B15" s="27" t="str">
        <f>'Q6'!B4</f>
        <v>Table 6. In the 1st fortnight of June is the COVID-19 pandemic having an impact on the number of persons effectively working in your enterprise? (compare with the situation expected in the absence of the effects of the pandemic)</v>
      </c>
    </row>
    <row r="16" spans="1:2" ht="19.5" customHeight="1">
      <c r="A16" s="37" t="s">
        <v>3</v>
      </c>
      <c r="B16" s="27" t="str">
        <f>'Q61'!B4</f>
        <v>Table 6.1 Please indicate the best estimate for the reduction or increase in persons employed by your enterprise, in the 1st fortnight of June 2020</v>
      </c>
    </row>
    <row r="17" spans="1:2" ht="19.5" customHeight="1">
      <c r="A17" s="37" t="s">
        <v>3</v>
      </c>
      <c r="B17" s="27" t="str">
        <f>'Q7'!B4</f>
        <v>Table 7. How is evolving the number of persons effectively working in your enterprise in the 1st fortnight of June 2020? (compare with the 2nd fortnigh of May 2020)</v>
      </c>
    </row>
    <row r="18" spans="1:2" ht="19.5" customHeight="1">
      <c r="A18" s="37" t="s">
        <v>3</v>
      </c>
      <c r="B18" s="27" t="str">
        <f>'Q8'!B4</f>
        <v>Table 8. How do you characterize the impact of the following reasons for the evolution of number of persons employed effectively working in your enterprise, in the 1st fortnight of June 2020? (compare with the 2nd fortnight of May 2020)</v>
      </c>
    </row>
    <row r="19" spans="1:2" ht="19.5" customHeight="1">
      <c r="A19" s="37" t="s">
        <v>3</v>
      </c>
      <c r="B19" s="27" t="str">
        <f>'Q9'!B4</f>
        <v>Table 9. Regarding the persons employed effectively working, indicate the percentage of people, in 1st fortnight of June 2020, in remote working or working with alternate presence at the enterprise's facilities</v>
      </c>
    </row>
    <row r="20" spans="1:2" ht="19.5" customHeight="1">
      <c r="A20" s="37" t="s">
        <v>3</v>
      </c>
      <c r="B20" s="27" t="str">
        <f>'Q10'!B4</f>
        <v>Table 10. Has your enterprise benefited or is planning to benefit from one or more of the following measures presented by the Government due to the COVID-19 pandemic?</v>
      </c>
    </row>
    <row r="21" spans="1:2" ht="19.5" customHeight="1">
      <c r="A21" s="37" t="s">
        <v>3</v>
      </c>
      <c r="B21" s="27" t="str">
        <f>'Q11'!B4</f>
        <v>Table 11. Due to the COVID-19 pandemic, do you intend to permanently change your activity in the following aspects?</v>
      </c>
    </row>
    <row r="22" spans="1:2" ht="19.5" customHeight="1">
      <c r="A22" s="37" t="s">
        <v>3</v>
      </c>
      <c r="B22" s="27" t="str">
        <f>Note!B4</f>
        <v>Table 12. Technical note</v>
      </c>
    </row>
    <row r="23" spans="1:2">
      <c r="B23" s="27"/>
    </row>
  </sheetData>
  <hyperlinks>
    <hyperlink ref="B6" location="Sample!A1" display="Sample!A1"/>
    <hyperlink ref="B8" location="'Q1'!A1" display="'Q1'!A1"/>
    <hyperlink ref="B10" location="'Q3'!A1" display="'Q3'!A1"/>
    <hyperlink ref="B11" location="'Q31'!A1" display="'Q31'!A1"/>
    <hyperlink ref="B13" location="'Q4'!A1" display="'Q4'!A1"/>
    <hyperlink ref="B14" location="'Q5'!A1" display="'Q5'!A1"/>
    <hyperlink ref="B15" location="'Q6'!A1" display="'Q6'!A1"/>
    <hyperlink ref="B16" location="'Q61'!A1" display="'Q61'!A1"/>
    <hyperlink ref="B17" location="'Q7'!A1" display="'Q7'!A1"/>
    <hyperlink ref="B20" location="'Q10'!A1" display="'Q10'!A1"/>
    <hyperlink ref="B22" location="Note!A1" display="Quadro 13. Nota Técnica"/>
    <hyperlink ref="B9" location="'Q2'!A1" display="'Q2'!A1"/>
    <hyperlink ref="B18" location="'Q8'!A1" display="'Q8'!A1"/>
    <hyperlink ref="B19" location="'Q9'!A1" display="'Q9'!A1"/>
    <hyperlink ref="B12" location="Q3A!A1" display="Q3A!A1"/>
    <hyperlink ref="B21" location="'Q11'!A1" display="'Q11'!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L25"/>
  <sheetViews>
    <sheetView showGridLines="0" zoomScaleNormal="100" workbookViewId="0"/>
  </sheetViews>
  <sheetFormatPr defaultRowHeight="14.4"/>
  <cols>
    <col min="1" max="1" width="3.44140625" customWidth="1"/>
    <col min="2" max="2" width="28.33203125" customWidth="1"/>
    <col min="3" max="6" width="11.6640625" customWidth="1"/>
    <col min="7" max="7" width="3.44140625" customWidth="1"/>
    <col min="8" max="8" width="27.6640625" customWidth="1"/>
    <col min="9" max="12" width="11.6640625" customWidth="1"/>
  </cols>
  <sheetData>
    <row r="1" spans="1:12" ht="17.399999999999999">
      <c r="B1" s="1" t="s">
        <v>4</v>
      </c>
    </row>
    <row r="2" spans="1:12" ht="19.8">
      <c r="A2" s="23"/>
      <c r="B2" s="1" t="s">
        <v>101</v>
      </c>
    </row>
    <row r="3" spans="1:12" ht="17.399999999999999">
      <c r="B3" s="146" t="s">
        <v>5</v>
      </c>
      <c r="D3" s="1"/>
    </row>
    <row r="4" spans="1:12" ht="18" customHeight="1">
      <c r="B4" s="1" t="s">
        <v>124</v>
      </c>
      <c r="C4" s="1"/>
      <c r="D4" s="1"/>
      <c r="E4" s="1"/>
      <c r="F4" s="1"/>
    </row>
    <row r="5" spans="1:12" ht="4.5" customHeight="1"/>
    <row r="6" spans="1:12">
      <c r="B6" s="16" t="s">
        <v>47</v>
      </c>
      <c r="H6" s="16" t="s">
        <v>48</v>
      </c>
    </row>
    <row r="7" spans="1:12" ht="20.399999999999999">
      <c r="B7" s="3" t="s">
        <v>35</v>
      </c>
      <c r="C7" s="3" t="s">
        <v>55</v>
      </c>
      <c r="D7" s="3" t="s">
        <v>56</v>
      </c>
      <c r="E7" s="3" t="s">
        <v>57</v>
      </c>
      <c r="F7" s="3" t="s">
        <v>53</v>
      </c>
      <c r="H7" s="3" t="s">
        <v>35</v>
      </c>
      <c r="I7" s="3" t="s">
        <v>55</v>
      </c>
      <c r="J7" s="3" t="s">
        <v>56</v>
      </c>
      <c r="K7" s="3" t="s">
        <v>57</v>
      </c>
      <c r="L7" s="3" t="s">
        <v>53</v>
      </c>
    </row>
    <row r="8" spans="1:12">
      <c r="B8" s="4" t="s">
        <v>0</v>
      </c>
      <c r="C8" s="5"/>
      <c r="D8" s="5"/>
      <c r="E8" s="5"/>
      <c r="F8" s="5"/>
      <c r="H8" s="4" t="s">
        <v>0</v>
      </c>
      <c r="I8" s="5"/>
      <c r="J8" s="5"/>
      <c r="K8" s="5"/>
      <c r="L8" s="5"/>
    </row>
    <row r="9" spans="1:12">
      <c r="B9" s="6" t="s">
        <v>0</v>
      </c>
      <c r="C9" s="7">
        <v>2053</v>
      </c>
      <c r="D9" s="7">
        <v>269</v>
      </c>
      <c r="E9" s="7">
        <v>2975</v>
      </c>
      <c r="F9" s="7">
        <v>351</v>
      </c>
      <c r="H9" s="6" t="s">
        <v>0</v>
      </c>
      <c r="I9" s="11">
        <f>C9/(C9+D9+E9+F9)*100</f>
        <v>36.349150141643058</v>
      </c>
      <c r="J9" s="11">
        <f>D9/(D9+E9+F9+C9)*100</f>
        <v>4.7627478753541075</v>
      </c>
      <c r="K9" s="11">
        <f>E9/(E9+F9+D9+C9)*100</f>
        <v>52.67351274787535</v>
      </c>
      <c r="L9" s="11">
        <f>F9/(F9+E9+D9+C9)*100</f>
        <v>6.2145892351274785</v>
      </c>
    </row>
    <row r="10" spans="1:12">
      <c r="B10" s="4" t="s">
        <v>7</v>
      </c>
      <c r="C10" s="8"/>
      <c r="D10" s="8"/>
      <c r="E10" s="8"/>
      <c r="F10" s="8"/>
      <c r="H10" s="4" t="s">
        <v>7</v>
      </c>
      <c r="I10" s="12"/>
      <c r="J10" s="12"/>
      <c r="K10" s="12"/>
      <c r="L10" s="12"/>
    </row>
    <row r="11" spans="1:12">
      <c r="B11" s="9" t="s">
        <v>1</v>
      </c>
      <c r="C11" s="10">
        <v>308</v>
      </c>
      <c r="D11" s="10">
        <v>32</v>
      </c>
      <c r="E11" s="10">
        <v>744</v>
      </c>
      <c r="F11" s="10">
        <v>107</v>
      </c>
      <c r="H11" s="9" t="s">
        <v>1</v>
      </c>
      <c r="I11" s="13">
        <f t="shared" ref="I11:I22" si="0">C11/(C11+D11+E11+F11)*100</f>
        <v>25.86062132661629</v>
      </c>
      <c r="J11" s="13">
        <f t="shared" ref="J11:J22" si="1">D11/(D11+E11+F11+C11)*100</f>
        <v>2.6868178001679262</v>
      </c>
      <c r="K11" s="13">
        <f t="shared" ref="K11:K22" si="2">E11/(E11+F11+D11+C11)*100</f>
        <v>62.468513853904284</v>
      </c>
      <c r="L11" s="13">
        <f t="shared" ref="L11:L22" si="3">F11/(F11+E11+D11+C11)*100</f>
        <v>8.9840470193115038</v>
      </c>
    </row>
    <row r="12" spans="1:12">
      <c r="B12" s="9" t="s">
        <v>9</v>
      </c>
      <c r="C12" s="10">
        <v>657</v>
      </c>
      <c r="D12" s="10">
        <v>89</v>
      </c>
      <c r="E12" s="10">
        <v>1145</v>
      </c>
      <c r="F12" s="10">
        <v>113</v>
      </c>
      <c r="H12" s="9" t="s">
        <v>9</v>
      </c>
      <c r="I12" s="13">
        <f t="shared" si="0"/>
        <v>32.784431137724553</v>
      </c>
      <c r="J12" s="13">
        <f t="shared" si="1"/>
        <v>4.4411177644710582</v>
      </c>
      <c r="K12" s="13">
        <f t="shared" si="2"/>
        <v>57.13572854291418</v>
      </c>
      <c r="L12" s="13">
        <f t="shared" si="3"/>
        <v>5.6387225548902196</v>
      </c>
    </row>
    <row r="13" spans="1:12">
      <c r="B13" s="9" t="s">
        <v>11</v>
      </c>
      <c r="C13" s="10">
        <v>680</v>
      </c>
      <c r="D13" s="10">
        <v>103</v>
      </c>
      <c r="E13" s="10">
        <v>766</v>
      </c>
      <c r="F13" s="10">
        <v>88</v>
      </c>
      <c r="H13" s="9" t="s">
        <v>11</v>
      </c>
      <c r="I13" s="13">
        <f t="shared" si="0"/>
        <v>41.539401343921803</v>
      </c>
      <c r="J13" s="13">
        <f t="shared" si="1"/>
        <v>6.2919975565058035</v>
      </c>
      <c r="K13" s="13">
        <f t="shared" si="2"/>
        <v>46.792913866829565</v>
      </c>
      <c r="L13" s="13">
        <f t="shared" si="3"/>
        <v>5.3756872327428225</v>
      </c>
    </row>
    <row r="14" spans="1:12">
      <c r="B14" s="9" t="s">
        <v>13</v>
      </c>
      <c r="C14" s="10">
        <v>408</v>
      </c>
      <c r="D14" s="10">
        <v>45</v>
      </c>
      <c r="E14" s="10">
        <v>320</v>
      </c>
      <c r="F14" s="10">
        <v>43</v>
      </c>
      <c r="H14" s="9" t="s">
        <v>13</v>
      </c>
      <c r="I14" s="13">
        <f t="shared" si="0"/>
        <v>50</v>
      </c>
      <c r="J14" s="13">
        <f t="shared" si="1"/>
        <v>5.5147058823529411</v>
      </c>
      <c r="K14" s="13">
        <f t="shared" si="2"/>
        <v>39.215686274509807</v>
      </c>
      <c r="L14" s="13">
        <f t="shared" si="3"/>
        <v>5.2696078431372548</v>
      </c>
    </row>
    <row r="15" spans="1:12">
      <c r="B15" s="4" t="s">
        <v>15</v>
      </c>
      <c r="C15" s="8"/>
      <c r="D15" s="8"/>
      <c r="E15" s="8"/>
      <c r="F15" s="8"/>
      <c r="H15" s="4" t="s">
        <v>15</v>
      </c>
      <c r="I15" s="8"/>
      <c r="J15" s="8"/>
      <c r="K15" s="8"/>
      <c r="L15" s="8"/>
    </row>
    <row r="16" spans="1:12">
      <c r="B16" s="9" t="s">
        <v>16</v>
      </c>
      <c r="C16" s="10">
        <v>641</v>
      </c>
      <c r="D16" s="10">
        <v>57</v>
      </c>
      <c r="E16" s="10">
        <v>851</v>
      </c>
      <c r="F16" s="10">
        <v>74</v>
      </c>
      <c r="H16" s="9" t="s">
        <v>16</v>
      </c>
      <c r="I16" s="13">
        <f t="shared" si="0"/>
        <v>39.494762784966113</v>
      </c>
      <c r="J16" s="13">
        <f t="shared" si="1"/>
        <v>3.512014787430684</v>
      </c>
      <c r="K16" s="13">
        <f t="shared" si="2"/>
        <v>52.433764633394951</v>
      </c>
      <c r="L16" s="13">
        <f t="shared" si="3"/>
        <v>4.5594577942082566</v>
      </c>
    </row>
    <row r="17" spans="2:12">
      <c r="B17" s="9" t="s">
        <v>18</v>
      </c>
      <c r="C17" s="10">
        <v>148</v>
      </c>
      <c r="D17" s="10">
        <v>26</v>
      </c>
      <c r="E17" s="10">
        <v>399</v>
      </c>
      <c r="F17" s="10">
        <v>46</v>
      </c>
      <c r="H17" s="9" t="s">
        <v>18</v>
      </c>
      <c r="I17" s="13">
        <f t="shared" si="0"/>
        <v>23.909531502423263</v>
      </c>
      <c r="J17" s="13">
        <f t="shared" si="1"/>
        <v>4.2003231017770597</v>
      </c>
      <c r="K17" s="13">
        <f t="shared" si="2"/>
        <v>64.458804523424888</v>
      </c>
      <c r="L17" s="13">
        <f t="shared" si="3"/>
        <v>7.4313408723747978</v>
      </c>
    </row>
    <row r="18" spans="2:12">
      <c r="B18" s="9" t="s">
        <v>20</v>
      </c>
      <c r="C18" s="10">
        <v>572</v>
      </c>
      <c r="D18" s="10">
        <v>78</v>
      </c>
      <c r="E18" s="10">
        <v>989</v>
      </c>
      <c r="F18" s="10">
        <v>80</v>
      </c>
      <c r="H18" s="9" t="s">
        <v>20</v>
      </c>
      <c r="I18" s="13">
        <f t="shared" si="0"/>
        <v>33.275159976730656</v>
      </c>
      <c r="J18" s="13">
        <f t="shared" si="1"/>
        <v>4.5375218150087253</v>
      </c>
      <c r="K18" s="13">
        <f t="shared" si="2"/>
        <v>57.53344968004653</v>
      </c>
      <c r="L18" s="13">
        <f t="shared" si="3"/>
        <v>4.6538685282140779</v>
      </c>
    </row>
    <row r="19" spans="2:12">
      <c r="B19" s="9" t="s">
        <v>22</v>
      </c>
      <c r="C19" s="10">
        <v>75</v>
      </c>
      <c r="D19" s="10">
        <v>15</v>
      </c>
      <c r="E19" s="10">
        <v>89</v>
      </c>
      <c r="F19" s="10">
        <v>15</v>
      </c>
      <c r="H19" s="9" t="s">
        <v>22</v>
      </c>
      <c r="I19" s="13">
        <f t="shared" si="0"/>
        <v>38.659793814432994</v>
      </c>
      <c r="J19" s="13">
        <f t="shared" si="1"/>
        <v>7.731958762886598</v>
      </c>
      <c r="K19" s="13">
        <f t="shared" si="2"/>
        <v>45.876288659793815</v>
      </c>
      <c r="L19" s="13">
        <f t="shared" si="3"/>
        <v>7.731958762886598</v>
      </c>
    </row>
    <row r="20" spans="2:12">
      <c r="B20" s="9" t="s">
        <v>24</v>
      </c>
      <c r="C20" s="10">
        <v>211</v>
      </c>
      <c r="D20" s="10">
        <v>41</v>
      </c>
      <c r="E20" s="10">
        <v>64</v>
      </c>
      <c r="F20" s="10">
        <v>43</v>
      </c>
      <c r="H20" s="9" t="s">
        <v>24</v>
      </c>
      <c r="I20" s="13">
        <f t="shared" si="0"/>
        <v>58.774373259052922</v>
      </c>
      <c r="J20" s="13">
        <f t="shared" si="1"/>
        <v>11.420612813370473</v>
      </c>
      <c r="K20" s="13">
        <f t="shared" si="2"/>
        <v>17.827298050139277</v>
      </c>
      <c r="L20" s="13">
        <f t="shared" si="3"/>
        <v>11.977715877437326</v>
      </c>
    </row>
    <row r="21" spans="2:12">
      <c r="B21" s="9" t="s">
        <v>26</v>
      </c>
      <c r="C21" s="10">
        <v>54</v>
      </c>
      <c r="D21" s="10">
        <v>9</v>
      </c>
      <c r="E21" s="10">
        <v>142</v>
      </c>
      <c r="F21" s="10">
        <v>15</v>
      </c>
      <c r="H21" s="9" t="s">
        <v>26</v>
      </c>
      <c r="I21" s="13">
        <f t="shared" si="0"/>
        <v>24.545454545454547</v>
      </c>
      <c r="J21" s="13">
        <f t="shared" si="1"/>
        <v>4.0909090909090908</v>
      </c>
      <c r="K21" s="13">
        <f t="shared" si="2"/>
        <v>64.545454545454547</v>
      </c>
      <c r="L21" s="13">
        <f t="shared" si="3"/>
        <v>6.8181818181818175</v>
      </c>
    </row>
    <row r="22" spans="2:12">
      <c r="B22" s="9" t="s">
        <v>28</v>
      </c>
      <c r="C22" s="10">
        <v>352</v>
      </c>
      <c r="D22" s="10">
        <v>43</v>
      </c>
      <c r="E22" s="10">
        <v>441</v>
      </c>
      <c r="F22" s="10">
        <v>78</v>
      </c>
      <c r="H22" s="9" t="s">
        <v>28</v>
      </c>
      <c r="I22" s="13">
        <f t="shared" si="0"/>
        <v>38.51203501094092</v>
      </c>
      <c r="J22" s="13">
        <f t="shared" si="1"/>
        <v>4.7045951859956237</v>
      </c>
      <c r="K22" s="13">
        <f t="shared" si="2"/>
        <v>48.249452954048138</v>
      </c>
      <c r="L22" s="13">
        <f t="shared" si="3"/>
        <v>8.5339168490153181</v>
      </c>
    </row>
    <row r="23" spans="2:12">
      <c r="B23" s="4" t="s">
        <v>30</v>
      </c>
      <c r="C23" s="15"/>
      <c r="D23" s="15"/>
      <c r="E23" s="15"/>
      <c r="G23" s="4"/>
      <c r="H23" s="4" t="s">
        <v>30</v>
      </c>
      <c r="I23" s="26"/>
      <c r="J23" s="26"/>
      <c r="L23" s="4"/>
    </row>
    <row r="24" spans="2:12">
      <c r="B24" s="9" t="s">
        <v>31</v>
      </c>
      <c r="C24" s="10">
        <v>1455</v>
      </c>
      <c r="D24" s="10">
        <v>198</v>
      </c>
      <c r="E24" s="10">
        <v>2220</v>
      </c>
      <c r="F24" s="10">
        <v>279</v>
      </c>
      <c r="G24" s="33"/>
      <c r="H24" s="9" t="s">
        <v>31</v>
      </c>
      <c r="I24" s="32">
        <f t="shared" ref="I24:I25" si="4">C24/(C24+D24+E24+F24)*100</f>
        <v>35.043352601156066</v>
      </c>
      <c r="J24" s="32">
        <f t="shared" ref="J24:J25" si="5">D24/(D24+E24+F24+C24)*100</f>
        <v>4.7687861271676297</v>
      </c>
      <c r="K24" s="32">
        <f t="shared" ref="K24:K25" si="6">E24/(E24+F24+D24+C24)*100</f>
        <v>53.468208092485547</v>
      </c>
      <c r="L24" s="32">
        <f t="shared" ref="L24:L25" si="7">F24/(F24+E24+D24+C24)*100</f>
        <v>6.7196531791907512</v>
      </c>
    </row>
    <row r="25" spans="2:12">
      <c r="B25" s="9" t="s">
        <v>33</v>
      </c>
      <c r="C25" s="10">
        <v>598</v>
      </c>
      <c r="D25" s="10">
        <v>71</v>
      </c>
      <c r="E25" s="10">
        <v>755</v>
      </c>
      <c r="F25" s="10">
        <v>72</v>
      </c>
      <c r="G25" s="33"/>
      <c r="H25" s="9" t="s">
        <v>33</v>
      </c>
      <c r="I25" s="32">
        <f t="shared" si="4"/>
        <v>39.973262032085557</v>
      </c>
      <c r="J25" s="32">
        <f t="shared" si="5"/>
        <v>4.7459893048128343</v>
      </c>
      <c r="K25" s="32">
        <f t="shared" si="6"/>
        <v>50.467914438502667</v>
      </c>
      <c r="L25" s="32">
        <f t="shared" si="7"/>
        <v>4.8128342245989302</v>
      </c>
    </row>
  </sheetData>
  <hyperlinks>
    <hyperlink ref="B3" location="Index!A1" display="&lt;&lt; back"/>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X26"/>
  <sheetViews>
    <sheetView showGridLines="0" zoomScaleNormal="100" workbookViewId="0"/>
  </sheetViews>
  <sheetFormatPr defaultRowHeight="14.4"/>
  <cols>
    <col min="1" max="1" width="3.44140625" customWidth="1"/>
    <col min="2" max="2" width="28.33203125" customWidth="1"/>
    <col min="3" max="12" width="11.6640625" customWidth="1"/>
    <col min="13" max="13" width="3.44140625" customWidth="1"/>
    <col min="14" max="14" width="27.6640625" customWidth="1"/>
  </cols>
  <sheetData>
    <row r="1" spans="1:24" ht="17.399999999999999">
      <c r="B1" s="1" t="s">
        <v>4</v>
      </c>
    </row>
    <row r="2" spans="1:24" ht="19.8">
      <c r="A2" s="23"/>
      <c r="B2" s="1" t="s">
        <v>101</v>
      </c>
    </row>
    <row r="3" spans="1:24">
      <c r="B3" s="146" t="s">
        <v>5</v>
      </c>
    </row>
    <row r="4" spans="1:24" ht="18" customHeight="1">
      <c r="B4" s="1" t="s">
        <v>125</v>
      </c>
      <c r="C4" s="1"/>
      <c r="D4" s="1"/>
      <c r="E4" s="1"/>
      <c r="F4" s="1"/>
      <c r="G4" s="1"/>
      <c r="H4" s="1"/>
      <c r="I4" s="1"/>
      <c r="J4" s="1"/>
      <c r="K4" s="1"/>
      <c r="L4" s="1"/>
    </row>
    <row r="5" spans="1:24" ht="4.5" customHeight="1"/>
    <row r="6" spans="1:24">
      <c r="B6" s="16" t="s">
        <v>47</v>
      </c>
      <c r="N6" s="16" t="s">
        <v>48</v>
      </c>
    </row>
    <row r="7" spans="1:24">
      <c r="B7" s="194" t="s">
        <v>35</v>
      </c>
      <c r="C7" s="194" t="s">
        <v>58</v>
      </c>
      <c r="D7" s="194"/>
      <c r="E7" s="194"/>
      <c r="F7" s="194"/>
      <c r="G7" s="196"/>
      <c r="H7" s="201" t="s">
        <v>59</v>
      </c>
      <c r="I7" s="194"/>
      <c r="J7" s="194"/>
      <c r="K7" s="194"/>
      <c r="L7" s="194"/>
      <c r="N7" s="194" t="s">
        <v>35</v>
      </c>
      <c r="O7" s="194" t="s">
        <v>58</v>
      </c>
      <c r="P7" s="194"/>
      <c r="Q7" s="194"/>
      <c r="R7" s="194"/>
      <c r="S7" s="204"/>
      <c r="T7" s="201" t="s">
        <v>59</v>
      </c>
      <c r="U7" s="194"/>
      <c r="V7" s="194"/>
      <c r="W7" s="194"/>
      <c r="X7" s="194"/>
    </row>
    <row r="8" spans="1:24" ht="20.399999999999999">
      <c r="B8" s="195"/>
      <c r="C8" s="169" t="s">
        <v>60</v>
      </c>
      <c r="D8" s="169" t="s">
        <v>61</v>
      </c>
      <c r="E8" s="169" t="s">
        <v>62</v>
      </c>
      <c r="F8" s="169" t="s">
        <v>63</v>
      </c>
      <c r="G8" s="38" t="s">
        <v>64</v>
      </c>
      <c r="H8" s="168" t="s">
        <v>60</v>
      </c>
      <c r="I8" s="152" t="s">
        <v>61</v>
      </c>
      <c r="J8" s="152" t="s">
        <v>62</v>
      </c>
      <c r="K8" s="152" t="s">
        <v>63</v>
      </c>
      <c r="L8" s="152" t="s">
        <v>64</v>
      </c>
      <c r="N8" s="195"/>
      <c r="O8" s="169" t="s">
        <v>60</v>
      </c>
      <c r="P8" s="169" t="s">
        <v>61</v>
      </c>
      <c r="Q8" s="169" t="s">
        <v>62</v>
      </c>
      <c r="R8" s="169" t="s">
        <v>63</v>
      </c>
      <c r="S8" s="89" t="s">
        <v>64</v>
      </c>
      <c r="T8" s="168" t="s">
        <v>60</v>
      </c>
      <c r="U8" s="152" t="s">
        <v>61</v>
      </c>
      <c r="V8" s="152" t="s">
        <v>62</v>
      </c>
      <c r="W8" s="152" t="s">
        <v>63</v>
      </c>
      <c r="X8" s="152" t="s">
        <v>64</v>
      </c>
    </row>
    <row r="9" spans="1:24">
      <c r="B9" s="4" t="s">
        <v>0</v>
      </c>
      <c r="C9" s="5"/>
      <c r="D9" s="5"/>
      <c r="E9" s="5"/>
      <c r="F9" s="5"/>
      <c r="G9" s="39"/>
      <c r="H9" s="5"/>
      <c r="I9" s="5"/>
      <c r="J9" s="5"/>
      <c r="K9" s="5"/>
      <c r="L9" s="5"/>
      <c r="N9" s="4" t="s">
        <v>0</v>
      </c>
      <c r="O9" s="5"/>
      <c r="P9" s="5"/>
      <c r="Q9" s="5"/>
      <c r="R9" s="5"/>
      <c r="S9" s="170"/>
      <c r="T9" s="5"/>
      <c r="U9" s="5"/>
      <c r="V9" s="5"/>
      <c r="W9" s="5"/>
      <c r="X9" s="5"/>
    </row>
    <row r="10" spans="1:24">
      <c r="B10" s="6" t="s">
        <v>0</v>
      </c>
      <c r="C10" s="7">
        <v>603</v>
      </c>
      <c r="D10" s="7">
        <v>407</v>
      </c>
      <c r="E10" s="7">
        <v>384</v>
      </c>
      <c r="F10" s="7">
        <v>296</v>
      </c>
      <c r="G10" s="40">
        <v>363</v>
      </c>
      <c r="H10" s="21">
        <v>83</v>
      </c>
      <c r="I10" s="7">
        <v>86</v>
      </c>
      <c r="J10" s="7">
        <v>46</v>
      </c>
      <c r="K10" s="7">
        <v>25</v>
      </c>
      <c r="L10" s="7">
        <v>29</v>
      </c>
      <c r="N10" s="6" t="s">
        <v>0</v>
      </c>
      <c r="O10" s="11">
        <f>C10/(C10+D10+E10+F10+G10)*100</f>
        <v>29.371651242084756</v>
      </c>
      <c r="P10" s="11">
        <f>D10/(D10+E10+F10+G10+C10)*100</f>
        <v>19.824646858256209</v>
      </c>
      <c r="Q10" s="11">
        <f>E10/(E10+F10+G10+C10+D10)*100</f>
        <v>18.704335119337554</v>
      </c>
      <c r="R10" s="11">
        <f>F10/(F10+G10+E10+D10+C10)*100</f>
        <v>14.417924987822698</v>
      </c>
      <c r="S10" s="90">
        <f>G10/(G10+C10+D10+E10+F10)*100</f>
        <v>17.681441792498781</v>
      </c>
      <c r="T10" s="19">
        <f>H10/(H10+I10+J10+K10+L10)*100</f>
        <v>30.855018587360593</v>
      </c>
      <c r="U10" s="11">
        <f>I10/(I10+J10+K10+L10+H10)*100</f>
        <v>31.970260223048324</v>
      </c>
      <c r="V10" s="11">
        <f>J10/(J10+K10+L10+H10+I10)*100</f>
        <v>17.100371747211895</v>
      </c>
      <c r="W10" s="11">
        <f>K10/(K10+L10+J10+I10+H10)*100</f>
        <v>9.2936802973977688</v>
      </c>
      <c r="X10" s="11">
        <f>L10/(L10+H10+I10+J10+K10)*100</f>
        <v>10.780669144981413</v>
      </c>
    </row>
    <row r="11" spans="1:24">
      <c r="B11" s="4" t="s">
        <v>7</v>
      </c>
      <c r="C11" s="8"/>
      <c r="D11" s="8"/>
      <c r="E11" s="8"/>
      <c r="F11" s="8"/>
      <c r="G11" s="41"/>
      <c r="H11" s="8"/>
      <c r="I11" s="8"/>
      <c r="J11" s="8"/>
      <c r="K11" s="8"/>
      <c r="L11" s="8"/>
      <c r="N11" s="4" t="s">
        <v>7</v>
      </c>
      <c r="O11" s="12"/>
      <c r="P11" s="12"/>
      <c r="Q11" s="12"/>
      <c r="R11" s="12"/>
      <c r="S11" s="93"/>
      <c r="T11" s="12"/>
      <c r="U11" s="12"/>
      <c r="V11" s="12"/>
      <c r="W11" s="12"/>
      <c r="X11" s="12"/>
    </row>
    <row r="12" spans="1:24">
      <c r="B12" s="9" t="s">
        <v>1</v>
      </c>
      <c r="C12" s="10">
        <v>46</v>
      </c>
      <c r="D12" s="10">
        <v>56</v>
      </c>
      <c r="E12" s="10">
        <v>69</v>
      </c>
      <c r="F12" s="10">
        <v>49</v>
      </c>
      <c r="G12" s="42">
        <v>88</v>
      </c>
      <c r="H12" s="22">
        <v>7</v>
      </c>
      <c r="I12" s="10">
        <v>9</v>
      </c>
      <c r="J12" s="10">
        <v>6</v>
      </c>
      <c r="K12" s="10">
        <v>3</v>
      </c>
      <c r="L12" s="10">
        <v>7</v>
      </c>
      <c r="N12" s="9" t="s">
        <v>1</v>
      </c>
      <c r="O12" s="13">
        <f t="shared" ref="O12:O15" si="0">C12/(C12+D12+E12+F12+G12)*100</f>
        <v>14.935064935064934</v>
      </c>
      <c r="P12" s="13">
        <f t="shared" ref="P12:P15" si="1">D12/(D12+E12+F12+G12+C12)*100</f>
        <v>18.181818181818183</v>
      </c>
      <c r="Q12" s="13">
        <f t="shared" ref="Q12:Q15" si="2">E12/(E12+F12+G12+C12+D12)*100</f>
        <v>22.402597402597401</v>
      </c>
      <c r="R12" s="13">
        <f t="shared" ref="R12:R15" si="3">F12/(F12+G12+E12+D12+C12)*100</f>
        <v>15.909090909090908</v>
      </c>
      <c r="S12" s="96">
        <f t="shared" ref="S12:S15" si="4">G12/(G12+C12+D12+E12+F12)*100</f>
        <v>28.571428571428569</v>
      </c>
      <c r="T12" s="20">
        <f t="shared" ref="T12:T15" si="5">H12/(H12+I12+J12+K12+L12)*100</f>
        <v>21.875</v>
      </c>
      <c r="U12" s="13">
        <f t="shared" ref="U12:U15" si="6">I12/(I12+J12+K12+L12+H12)*100</f>
        <v>28.125</v>
      </c>
      <c r="V12" s="13">
        <f t="shared" ref="V12:V15" si="7">J12/(J12+K12+L12+H12+I12)*100</f>
        <v>18.75</v>
      </c>
      <c r="W12" s="13">
        <f t="shared" ref="W12:W15" si="8">K12/(K12+L12+J12+I12+H12)*100</f>
        <v>9.375</v>
      </c>
      <c r="X12" s="13">
        <f t="shared" ref="X12:X15" si="9">L12/(L12+H12+I12+J12+K12)*100</f>
        <v>21.875</v>
      </c>
    </row>
    <row r="13" spans="1:24">
      <c r="B13" s="9" t="s">
        <v>9</v>
      </c>
      <c r="C13" s="10">
        <v>181</v>
      </c>
      <c r="D13" s="10">
        <v>140</v>
      </c>
      <c r="E13" s="10">
        <v>117</v>
      </c>
      <c r="F13" s="10">
        <v>92</v>
      </c>
      <c r="G13" s="42">
        <v>127</v>
      </c>
      <c r="H13" s="22">
        <v>26</v>
      </c>
      <c r="I13" s="10">
        <v>27</v>
      </c>
      <c r="J13" s="10">
        <v>14</v>
      </c>
      <c r="K13" s="10">
        <v>10</v>
      </c>
      <c r="L13" s="10">
        <v>12</v>
      </c>
      <c r="N13" s="9" t="s">
        <v>9</v>
      </c>
      <c r="O13" s="13">
        <f t="shared" si="0"/>
        <v>27.549467275494671</v>
      </c>
      <c r="P13" s="13">
        <f t="shared" si="1"/>
        <v>21.3089802130898</v>
      </c>
      <c r="Q13" s="13">
        <f t="shared" si="2"/>
        <v>17.80821917808219</v>
      </c>
      <c r="R13" s="13">
        <f t="shared" si="3"/>
        <v>14.00304414003044</v>
      </c>
      <c r="S13" s="96">
        <f t="shared" si="4"/>
        <v>19.330289193302892</v>
      </c>
      <c r="T13" s="20">
        <f t="shared" si="5"/>
        <v>29.213483146067414</v>
      </c>
      <c r="U13" s="13">
        <f t="shared" si="6"/>
        <v>30.337078651685395</v>
      </c>
      <c r="V13" s="13">
        <f t="shared" si="7"/>
        <v>15.730337078651685</v>
      </c>
      <c r="W13" s="13">
        <f t="shared" si="8"/>
        <v>11.235955056179774</v>
      </c>
      <c r="X13" s="13">
        <f t="shared" si="9"/>
        <v>13.48314606741573</v>
      </c>
    </row>
    <row r="14" spans="1:24">
      <c r="B14" s="9" t="s">
        <v>11</v>
      </c>
      <c r="C14" s="10">
        <v>238</v>
      </c>
      <c r="D14" s="10">
        <v>117</v>
      </c>
      <c r="E14" s="10">
        <v>121</v>
      </c>
      <c r="F14" s="10">
        <v>94</v>
      </c>
      <c r="G14" s="42">
        <v>110</v>
      </c>
      <c r="H14" s="22">
        <v>34</v>
      </c>
      <c r="I14" s="10">
        <v>34</v>
      </c>
      <c r="J14" s="10">
        <v>18</v>
      </c>
      <c r="K14" s="10">
        <v>11</v>
      </c>
      <c r="L14" s="10">
        <v>6</v>
      </c>
      <c r="N14" s="9" t="s">
        <v>11</v>
      </c>
      <c r="O14" s="13">
        <f>C14/(C14+D14+E14+F14+G14)*100</f>
        <v>35</v>
      </c>
      <c r="P14" s="13">
        <f t="shared" si="1"/>
        <v>17.205882352941178</v>
      </c>
      <c r="Q14" s="13">
        <f t="shared" si="2"/>
        <v>17.794117647058822</v>
      </c>
      <c r="R14" s="13">
        <f t="shared" si="3"/>
        <v>13.823529411764707</v>
      </c>
      <c r="S14" s="96">
        <f t="shared" si="4"/>
        <v>16.176470588235293</v>
      </c>
      <c r="T14" s="20">
        <f t="shared" si="5"/>
        <v>33.009708737864081</v>
      </c>
      <c r="U14" s="13">
        <f t="shared" si="6"/>
        <v>33.009708737864081</v>
      </c>
      <c r="V14" s="13">
        <f t="shared" si="7"/>
        <v>17.475728155339805</v>
      </c>
      <c r="W14" s="13">
        <f t="shared" si="8"/>
        <v>10.679611650485436</v>
      </c>
      <c r="X14" s="13">
        <f t="shared" si="9"/>
        <v>5.825242718446602</v>
      </c>
    </row>
    <row r="15" spans="1:24">
      <c r="B15" s="9" t="s">
        <v>13</v>
      </c>
      <c r="C15" s="10">
        <v>138</v>
      </c>
      <c r="D15" s="10">
        <v>94</v>
      </c>
      <c r="E15" s="10">
        <v>77</v>
      </c>
      <c r="F15" s="10">
        <v>61</v>
      </c>
      <c r="G15" s="42">
        <v>38</v>
      </c>
      <c r="H15" s="22">
        <v>16</v>
      </c>
      <c r="I15" s="10">
        <v>16</v>
      </c>
      <c r="J15" s="10">
        <v>8</v>
      </c>
      <c r="K15" s="10">
        <v>1</v>
      </c>
      <c r="L15" s="10">
        <v>4</v>
      </c>
      <c r="N15" s="9" t="s">
        <v>13</v>
      </c>
      <c r="O15" s="13">
        <f t="shared" si="0"/>
        <v>33.82352941176471</v>
      </c>
      <c r="P15" s="13">
        <f t="shared" si="1"/>
        <v>23.03921568627451</v>
      </c>
      <c r="Q15" s="13">
        <f t="shared" si="2"/>
        <v>18.872549019607842</v>
      </c>
      <c r="R15" s="13">
        <f t="shared" si="3"/>
        <v>14.950980392156863</v>
      </c>
      <c r="S15" s="96">
        <f t="shared" si="4"/>
        <v>9.3137254901960791</v>
      </c>
      <c r="T15" s="20">
        <f t="shared" si="5"/>
        <v>35.555555555555557</v>
      </c>
      <c r="U15" s="13">
        <f t="shared" si="6"/>
        <v>35.555555555555557</v>
      </c>
      <c r="V15" s="13">
        <f t="shared" si="7"/>
        <v>17.777777777777779</v>
      </c>
      <c r="W15" s="13">
        <f t="shared" si="8"/>
        <v>2.2222222222222223</v>
      </c>
      <c r="X15" s="13">
        <f t="shared" si="9"/>
        <v>8.8888888888888893</v>
      </c>
    </row>
    <row r="16" spans="1:24">
      <c r="B16" s="4" t="s">
        <v>15</v>
      </c>
      <c r="C16" s="8"/>
      <c r="D16" s="8"/>
      <c r="E16" s="8"/>
      <c r="F16" s="8"/>
      <c r="G16" s="41"/>
      <c r="H16" s="8"/>
      <c r="I16" s="8"/>
      <c r="J16" s="8"/>
      <c r="K16" s="8"/>
      <c r="L16" s="8"/>
      <c r="N16" s="4" t="s">
        <v>15</v>
      </c>
      <c r="O16" s="12"/>
      <c r="P16" s="12"/>
      <c r="Q16" s="12"/>
      <c r="R16" s="12"/>
      <c r="S16" s="93"/>
      <c r="T16" s="12"/>
      <c r="U16" s="12"/>
      <c r="V16" s="12"/>
      <c r="W16" s="12"/>
      <c r="X16" s="12"/>
    </row>
    <row r="17" spans="2:24">
      <c r="B17" s="9" t="s">
        <v>16</v>
      </c>
      <c r="C17" s="10">
        <v>236</v>
      </c>
      <c r="D17" s="10">
        <v>149</v>
      </c>
      <c r="E17" s="10">
        <v>111</v>
      </c>
      <c r="F17" s="10">
        <v>75</v>
      </c>
      <c r="G17" s="42">
        <v>70</v>
      </c>
      <c r="H17" s="22">
        <v>22</v>
      </c>
      <c r="I17" s="10">
        <v>20</v>
      </c>
      <c r="J17" s="10">
        <v>4</v>
      </c>
      <c r="K17" s="10">
        <v>5</v>
      </c>
      <c r="L17" s="10">
        <v>6</v>
      </c>
      <c r="N17" s="9" t="s">
        <v>16</v>
      </c>
      <c r="O17" s="13">
        <f t="shared" ref="O17:O23" si="10">C17/(C17+D17+E17+F17+G17)*100</f>
        <v>36.817472698907956</v>
      </c>
      <c r="P17" s="13">
        <f t="shared" ref="P17:P23" si="11">D17/(D17+E17+F17+G17+C17)*100</f>
        <v>23.244929797191887</v>
      </c>
      <c r="Q17" s="13">
        <f t="shared" ref="Q17:Q23" si="12">E17/(E17+F17+G17+C17+D17)*100</f>
        <v>17.316692667706711</v>
      </c>
      <c r="R17" s="13">
        <f t="shared" ref="R17:R21" si="13">F17/(F17+G17+E17+D17+C17)*100</f>
        <v>11.700468018720748</v>
      </c>
      <c r="S17" s="96">
        <f t="shared" ref="S17:S23" si="14">G17/(G17+C17+D17+E17+F17)*100</f>
        <v>10.9204368174727</v>
      </c>
      <c r="T17" s="20">
        <f t="shared" ref="T17:T23" si="15">H17/(H17+I17+J17+K17+L17)*100</f>
        <v>38.596491228070171</v>
      </c>
      <c r="U17" s="13">
        <f t="shared" ref="U17:U23" si="16">I17/(I17+J17+K17+L17+H17)*100</f>
        <v>35.087719298245609</v>
      </c>
      <c r="V17" s="13">
        <f t="shared" ref="V17:V23" si="17">J17/(J17+K17+L17+H17+I17)*100</f>
        <v>7.0175438596491224</v>
      </c>
      <c r="W17" s="13">
        <f t="shared" ref="W17:W23" si="18">K17/(K17+L17+J17+I17+H17)*100</f>
        <v>8.7719298245614024</v>
      </c>
      <c r="X17" s="13">
        <f t="shared" ref="X17:X23" si="19">L17/(L17+H17+I17+J17+K17)*100</f>
        <v>10.526315789473683</v>
      </c>
    </row>
    <row r="18" spans="2:24">
      <c r="B18" s="9" t="s">
        <v>18</v>
      </c>
      <c r="C18" s="10">
        <v>61</v>
      </c>
      <c r="D18" s="10">
        <v>24</v>
      </c>
      <c r="E18" s="10">
        <v>29</v>
      </c>
      <c r="F18" s="10">
        <v>21</v>
      </c>
      <c r="G18" s="42">
        <v>13</v>
      </c>
      <c r="H18" s="22">
        <v>9</v>
      </c>
      <c r="I18" s="10">
        <v>10</v>
      </c>
      <c r="J18" s="10">
        <v>3</v>
      </c>
      <c r="K18" s="10">
        <v>2</v>
      </c>
      <c r="L18" s="10">
        <v>2</v>
      </c>
      <c r="N18" s="9" t="s">
        <v>18</v>
      </c>
      <c r="O18" s="13">
        <f t="shared" si="10"/>
        <v>41.216216216216218</v>
      </c>
      <c r="P18" s="13">
        <f t="shared" si="11"/>
        <v>16.216216216216218</v>
      </c>
      <c r="Q18" s="13">
        <f t="shared" si="12"/>
        <v>19.594594594594593</v>
      </c>
      <c r="R18" s="13">
        <f t="shared" si="13"/>
        <v>14.189189189189189</v>
      </c>
      <c r="S18" s="96">
        <f t="shared" si="14"/>
        <v>8.7837837837837842</v>
      </c>
      <c r="T18" s="20">
        <f t="shared" si="15"/>
        <v>34.615384615384613</v>
      </c>
      <c r="U18" s="13">
        <f t="shared" si="16"/>
        <v>38.461538461538467</v>
      </c>
      <c r="V18" s="13">
        <f t="shared" si="17"/>
        <v>11.538461538461538</v>
      </c>
      <c r="W18" s="13">
        <f t="shared" si="18"/>
        <v>7.6923076923076925</v>
      </c>
      <c r="X18" s="13">
        <f t="shared" si="19"/>
        <v>7.6923076923076925</v>
      </c>
    </row>
    <row r="19" spans="2:24">
      <c r="B19" s="9" t="s">
        <v>20</v>
      </c>
      <c r="C19" s="10">
        <v>159</v>
      </c>
      <c r="D19" s="10">
        <v>116</v>
      </c>
      <c r="E19" s="10">
        <v>133</v>
      </c>
      <c r="F19" s="10">
        <v>96</v>
      </c>
      <c r="G19" s="42">
        <v>68</v>
      </c>
      <c r="H19" s="22">
        <v>21</v>
      </c>
      <c r="I19" s="10">
        <v>30</v>
      </c>
      <c r="J19" s="10">
        <v>9</v>
      </c>
      <c r="K19" s="10">
        <v>9</v>
      </c>
      <c r="L19" s="10">
        <v>9</v>
      </c>
      <c r="N19" s="9" t="s">
        <v>20</v>
      </c>
      <c r="O19" s="13">
        <f t="shared" si="10"/>
        <v>27.797202797202797</v>
      </c>
      <c r="P19" s="13">
        <f t="shared" si="11"/>
        <v>20.27972027972028</v>
      </c>
      <c r="Q19" s="13">
        <f t="shared" si="12"/>
        <v>23.251748251748253</v>
      </c>
      <c r="R19" s="13">
        <f t="shared" si="13"/>
        <v>16.783216783216783</v>
      </c>
      <c r="S19" s="96">
        <f t="shared" si="14"/>
        <v>11.888111888111888</v>
      </c>
      <c r="T19" s="20">
        <f t="shared" si="15"/>
        <v>26.923076923076923</v>
      </c>
      <c r="U19" s="13">
        <f t="shared" si="16"/>
        <v>38.461538461538467</v>
      </c>
      <c r="V19" s="13">
        <f t="shared" si="17"/>
        <v>11.538461538461538</v>
      </c>
      <c r="W19" s="13">
        <f t="shared" si="18"/>
        <v>11.538461538461538</v>
      </c>
      <c r="X19" s="13">
        <f t="shared" si="19"/>
        <v>11.538461538461538</v>
      </c>
    </row>
    <row r="20" spans="2:24">
      <c r="B20" s="9" t="s">
        <v>22</v>
      </c>
      <c r="C20" s="10">
        <v>19</v>
      </c>
      <c r="D20" s="10">
        <v>18</v>
      </c>
      <c r="E20" s="10">
        <v>13</v>
      </c>
      <c r="F20" s="10">
        <v>9</v>
      </c>
      <c r="G20" s="42">
        <v>16</v>
      </c>
      <c r="H20" s="22">
        <v>8</v>
      </c>
      <c r="I20" s="10">
        <v>4</v>
      </c>
      <c r="J20" s="10">
        <v>2</v>
      </c>
      <c r="K20" s="10">
        <v>1</v>
      </c>
      <c r="L20" s="10">
        <v>0</v>
      </c>
      <c r="N20" s="9" t="s">
        <v>22</v>
      </c>
      <c r="O20" s="13">
        <f t="shared" si="10"/>
        <v>25.333333333333336</v>
      </c>
      <c r="P20" s="13">
        <f t="shared" si="11"/>
        <v>24</v>
      </c>
      <c r="Q20" s="13">
        <f t="shared" si="12"/>
        <v>17.333333333333336</v>
      </c>
      <c r="R20" s="13">
        <f t="shared" si="13"/>
        <v>12</v>
      </c>
      <c r="S20" s="96">
        <f t="shared" si="14"/>
        <v>21.333333333333336</v>
      </c>
      <c r="T20" s="20">
        <f t="shared" si="15"/>
        <v>53.333333333333336</v>
      </c>
      <c r="U20" s="13">
        <f t="shared" si="16"/>
        <v>26.666666666666668</v>
      </c>
      <c r="V20" s="13">
        <f t="shared" si="17"/>
        <v>13.333333333333334</v>
      </c>
      <c r="W20" s="13">
        <f t="shared" si="18"/>
        <v>6.666666666666667</v>
      </c>
      <c r="X20" s="13">
        <f t="shared" si="19"/>
        <v>0</v>
      </c>
    </row>
    <row r="21" spans="2:24">
      <c r="B21" s="9" t="s">
        <v>24</v>
      </c>
      <c r="C21" s="10">
        <v>15</v>
      </c>
      <c r="D21" s="10">
        <v>25</v>
      </c>
      <c r="E21" s="10">
        <v>40</v>
      </c>
      <c r="F21" s="10">
        <v>40</v>
      </c>
      <c r="G21" s="42">
        <v>91</v>
      </c>
      <c r="H21" s="22">
        <v>8</v>
      </c>
      <c r="I21" s="10">
        <v>14</v>
      </c>
      <c r="J21" s="10">
        <v>15</v>
      </c>
      <c r="K21" s="10">
        <v>2</v>
      </c>
      <c r="L21" s="10">
        <v>2</v>
      </c>
      <c r="N21" s="9" t="s">
        <v>24</v>
      </c>
      <c r="O21" s="13">
        <f t="shared" si="10"/>
        <v>7.109004739336493</v>
      </c>
      <c r="P21" s="13">
        <f t="shared" si="11"/>
        <v>11.848341232227488</v>
      </c>
      <c r="Q21" s="13">
        <f t="shared" si="12"/>
        <v>18.957345971563981</v>
      </c>
      <c r="R21" s="13">
        <f t="shared" si="13"/>
        <v>18.957345971563981</v>
      </c>
      <c r="S21" s="96">
        <f t="shared" si="14"/>
        <v>43.127962085308056</v>
      </c>
      <c r="T21" s="20">
        <f t="shared" si="15"/>
        <v>19.512195121951219</v>
      </c>
      <c r="U21" s="13">
        <f t="shared" si="16"/>
        <v>34.146341463414636</v>
      </c>
      <c r="V21" s="13">
        <f t="shared" si="17"/>
        <v>36.585365853658537</v>
      </c>
      <c r="W21" s="13">
        <f t="shared" si="18"/>
        <v>4.8780487804878048</v>
      </c>
      <c r="X21" s="13">
        <f t="shared" si="19"/>
        <v>4.8780487804878048</v>
      </c>
    </row>
    <row r="22" spans="2:24">
      <c r="B22" s="9" t="s">
        <v>26</v>
      </c>
      <c r="C22" s="10">
        <v>14</v>
      </c>
      <c r="D22" s="10">
        <v>4</v>
      </c>
      <c r="E22" s="10">
        <v>12</v>
      </c>
      <c r="F22" s="10">
        <v>10</v>
      </c>
      <c r="G22" s="42">
        <v>14</v>
      </c>
      <c r="H22" s="22">
        <v>1</v>
      </c>
      <c r="I22" s="10">
        <v>1</v>
      </c>
      <c r="J22" s="10">
        <v>2</v>
      </c>
      <c r="K22" s="10">
        <v>3</v>
      </c>
      <c r="L22" s="10">
        <v>2</v>
      </c>
      <c r="N22" s="9" t="s">
        <v>26</v>
      </c>
      <c r="O22" s="13">
        <f t="shared" si="10"/>
        <v>25.925925925925924</v>
      </c>
      <c r="P22" s="13">
        <f t="shared" si="11"/>
        <v>7.4074074074074066</v>
      </c>
      <c r="Q22" s="13">
        <f t="shared" si="12"/>
        <v>22.222222222222221</v>
      </c>
      <c r="R22" s="13">
        <f>F22/(F22+G22+E22+D22+C22)*100</f>
        <v>18.518518518518519</v>
      </c>
      <c r="S22" s="96">
        <f t="shared" si="14"/>
        <v>25.925925925925924</v>
      </c>
      <c r="T22" s="20">
        <f t="shared" si="15"/>
        <v>11.111111111111111</v>
      </c>
      <c r="U22" s="13">
        <f t="shared" si="16"/>
        <v>11.111111111111111</v>
      </c>
      <c r="V22" s="13">
        <f t="shared" si="17"/>
        <v>22.222222222222221</v>
      </c>
      <c r="W22" s="13">
        <f t="shared" si="18"/>
        <v>33.333333333333329</v>
      </c>
      <c r="X22" s="13">
        <f t="shared" si="19"/>
        <v>22.222222222222221</v>
      </c>
    </row>
    <row r="23" spans="2:24">
      <c r="B23" s="9" t="s">
        <v>28</v>
      </c>
      <c r="C23" s="10">
        <v>99</v>
      </c>
      <c r="D23" s="10">
        <v>71</v>
      </c>
      <c r="E23" s="10">
        <v>46</v>
      </c>
      <c r="F23" s="10">
        <v>45</v>
      </c>
      <c r="G23" s="42">
        <v>91</v>
      </c>
      <c r="H23" s="22">
        <v>14</v>
      </c>
      <c r="I23" s="10">
        <v>7</v>
      </c>
      <c r="J23" s="10">
        <v>11</v>
      </c>
      <c r="K23" s="10">
        <v>3</v>
      </c>
      <c r="L23" s="10">
        <v>8</v>
      </c>
      <c r="N23" s="9" t="s">
        <v>28</v>
      </c>
      <c r="O23" s="13">
        <f t="shared" si="10"/>
        <v>28.125</v>
      </c>
      <c r="P23" s="13">
        <f t="shared" si="11"/>
        <v>20.170454545454543</v>
      </c>
      <c r="Q23" s="13">
        <f t="shared" si="12"/>
        <v>13.068181818181818</v>
      </c>
      <c r="R23" s="13">
        <f t="shared" ref="R23" si="20">F23/(F23+G23+E23+D23+C23)*100</f>
        <v>12.784090909090908</v>
      </c>
      <c r="S23" s="96">
        <f t="shared" si="14"/>
        <v>25.85227272727273</v>
      </c>
      <c r="T23" s="20">
        <f t="shared" si="15"/>
        <v>32.558139534883722</v>
      </c>
      <c r="U23" s="13">
        <f t="shared" si="16"/>
        <v>16.279069767441861</v>
      </c>
      <c r="V23" s="13">
        <f t="shared" si="17"/>
        <v>25.581395348837212</v>
      </c>
      <c r="W23" s="13">
        <f t="shared" si="18"/>
        <v>6.9767441860465116</v>
      </c>
      <c r="X23" s="13">
        <f t="shared" si="19"/>
        <v>18.604651162790699</v>
      </c>
    </row>
    <row r="24" spans="2:24">
      <c r="B24" s="4" t="s">
        <v>30</v>
      </c>
      <c r="C24" s="15"/>
      <c r="D24" s="15"/>
      <c r="E24" s="15"/>
      <c r="F24" s="43"/>
      <c r="G24" s="44"/>
      <c r="H24" s="4"/>
      <c r="I24" s="26"/>
      <c r="J24" s="26"/>
      <c r="L24" s="4"/>
      <c r="N24" s="4" t="s">
        <v>30</v>
      </c>
      <c r="O24" s="15"/>
      <c r="P24" s="15"/>
      <c r="Q24" s="15"/>
      <c r="R24" s="43"/>
      <c r="S24" s="171"/>
      <c r="T24" s="4"/>
      <c r="U24" s="26"/>
      <c r="V24" s="26"/>
      <c r="X24" s="4"/>
    </row>
    <row r="25" spans="2:24">
      <c r="B25" s="9" t="s">
        <v>31</v>
      </c>
      <c r="C25" s="10">
        <v>400</v>
      </c>
      <c r="D25" s="10">
        <v>287</v>
      </c>
      <c r="E25" s="10">
        <v>277</v>
      </c>
      <c r="F25" s="10">
        <v>213</v>
      </c>
      <c r="G25" s="42">
        <v>278</v>
      </c>
      <c r="H25" s="22">
        <v>50</v>
      </c>
      <c r="I25" s="10">
        <v>65</v>
      </c>
      <c r="J25" s="10">
        <v>43</v>
      </c>
      <c r="K25" s="10">
        <v>19</v>
      </c>
      <c r="L25" s="10">
        <v>21</v>
      </c>
      <c r="N25" s="9" t="s">
        <v>31</v>
      </c>
      <c r="O25" s="32">
        <f t="shared" ref="O25:O26" si="21">C25/(C25+D25+E25+F25+G25)*100</f>
        <v>27.491408934707906</v>
      </c>
      <c r="P25" s="32">
        <f t="shared" ref="P25:P26" si="22">D25/(D25+E25+F25+G25+C25)*100</f>
        <v>19.725085910652922</v>
      </c>
      <c r="Q25" s="32">
        <f t="shared" ref="Q25:Q26" si="23">E25/(E25+F25+G25+C25+D25)*100</f>
        <v>19.037800687285223</v>
      </c>
      <c r="R25" s="32">
        <f>F25/(F25+G25+E25+D25+C25)*100</f>
        <v>14.63917525773196</v>
      </c>
      <c r="S25" s="172">
        <f t="shared" ref="S25:S26" si="24">G25/(G25+C25+D25+E25+F25)*100</f>
        <v>19.106529209621993</v>
      </c>
      <c r="T25" s="34">
        <f t="shared" ref="T25:T26" si="25">H25/(H25+I25+J25+K25+L25)*100</f>
        <v>25.252525252525253</v>
      </c>
      <c r="U25" s="32">
        <f t="shared" ref="U25:U26" si="26">I25/(I25+J25+K25+L25+H25)*100</f>
        <v>32.828282828282831</v>
      </c>
      <c r="V25" s="32">
        <f t="shared" ref="V25:V26" si="27">J25/(J25+K25+L25+H25+I25)*100</f>
        <v>21.71717171717172</v>
      </c>
      <c r="W25" s="32">
        <f t="shared" ref="W25:W26" si="28">K25/(K25+L25+J25+I25+H25)*100</f>
        <v>9.5959595959595951</v>
      </c>
      <c r="X25" s="32">
        <f t="shared" ref="X25:X26" si="29">L25/(L25+H25+I25+J25+K25)*100</f>
        <v>10.606060606060606</v>
      </c>
    </row>
    <row r="26" spans="2:24">
      <c r="B26" s="9" t="s">
        <v>33</v>
      </c>
      <c r="C26" s="10">
        <v>203</v>
      </c>
      <c r="D26" s="10">
        <v>120</v>
      </c>
      <c r="E26" s="10">
        <v>107</v>
      </c>
      <c r="F26" s="10">
        <v>83</v>
      </c>
      <c r="G26" s="42">
        <v>85</v>
      </c>
      <c r="H26" s="22">
        <v>33</v>
      </c>
      <c r="I26" s="10">
        <v>21</v>
      </c>
      <c r="J26" s="10">
        <v>3</v>
      </c>
      <c r="K26" s="10">
        <v>6</v>
      </c>
      <c r="L26" s="10">
        <v>8</v>
      </c>
      <c r="N26" s="9" t="s">
        <v>33</v>
      </c>
      <c r="O26" s="32">
        <f t="shared" si="21"/>
        <v>33.946488294314378</v>
      </c>
      <c r="P26" s="32">
        <f t="shared" si="22"/>
        <v>20.066889632107024</v>
      </c>
      <c r="Q26" s="32">
        <f t="shared" si="23"/>
        <v>17.892976588628763</v>
      </c>
      <c r="R26" s="32">
        <f t="shared" ref="R26" si="30">F26/(F26+G26+E26+D26+C26)*100</f>
        <v>13.879598662207357</v>
      </c>
      <c r="S26" s="172">
        <f t="shared" si="24"/>
        <v>14.214046822742473</v>
      </c>
      <c r="T26" s="34">
        <f t="shared" si="25"/>
        <v>46.478873239436616</v>
      </c>
      <c r="U26" s="32">
        <f t="shared" si="26"/>
        <v>29.577464788732392</v>
      </c>
      <c r="V26" s="32">
        <f t="shared" si="27"/>
        <v>4.225352112676056</v>
      </c>
      <c r="W26" s="32">
        <f t="shared" si="28"/>
        <v>8.4507042253521121</v>
      </c>
      <c r="X26" s="32">
        <f t="shared" si="29"/>
        <v>11.267605633802818</v>
      </c>
    </row>
  </sheetData>
  <mergeCells count="6">
    <mergeCell ref="T7:X7"/>
    <mergeCell ref="B7:B8"/>
    <mergeCell ref="C7:G7"/>
    <mergeCell ref="H7:L7"/>
    <mergeCell ref="N7:N8"/>
    <mergeCell ref="O7:S7"/>
  </mergeCells>
  <hyperlinks>
    <hyperlink ref="B3" location="Index!A1" display="&lt;&lt; back"/>
  </hyperlinks>
  <pageMargins left="0.70866141732283472" right="0.70866141732283472" top="0.74803149606299213" bottom="0.74803149606299213" header="0.31496062992125984" footer="0.31496062992125984"/>
  <pageSetup paperSize="9" scale="81" orientation="landscape" verticalDpi="0" r:id="rId1"/>
  <colBreaks count="1" manualBreakCount="1">
    <brk id="12" max="1048575" man="1"/>
  </colBreaks>
</worksheet>
</file>

<file path=xl/worksheets/sheet12.xml><?xml version="1.0" encoding="utf-8"?>
<worksheet xmlns="http://schemas.openxmlformats.org/spreadsheetml/2006/main" xmlns:r="http://schemas.openxmlformats.org/officeDocument/2006/relationships">
  <dimension ref="A1:P25"/>
  <sheetViews>
    <sheetView showGridLines="0" zoomScaleNormal="100" workbookViewId="0"/>
  </sheetViews>
  <sheetFormatPr defaultRowHeight="14.4"/>
  <cols>
    <col min="1" max="1" width="3.44140625" customWidth="1"/>
    <col min="2" max="2" width="28.33203125" customWidth="1"/>
    <col min="3" max="8" width="12.6640625" customWidth="1"/>
    <col min="9" max="9" width="3.44140625" customWidth="1"/>
    <col min="10" max="10" width="27.6640625" customWidth="1"/>
    <col min="11" max="16" width="12.6640625" customWidth="1"/>
  </cols>
  <sheetData>
    <row r="1" spans="1:16" ht="17.399999999999999">
      <c r="B1" s="1" t="s">
        <v>4</v>
      </c>
    </row>
    <row r="2" spans="1:16" ht="19.8">
      <c r="A2" s="23"/>
      <c r="B2" s="1" t="s">
        <v>101</v>
      </c>
    </row>
    <row r="3" spans="1:16" ht="17.399999999999999">
      <c r="B3" s="146" t="s">
        <v>5</v>
      </c>
      <c r="C3" s="1"/>
    </row>
    <row r="4" spans="1:16" ht="18" customHeight="1">
      <c r="B4" s="1" t="s">
        <v>126</v>
      </c>
      <c r="C4" s="1"/>
      <c r="D4" s="1"/>
      <c r="E4" s="1"/>
      <c r="F4" s="1"/>
      <c r="G4" s="1"/>
      <c r="H4" s="1"/>
    </row>
    <row r="5" spans="1:16" ht="4.5" customHeight="1"/>
    <row r="6" spans="1:16">
      <c r="B6" s="16" t="s">
        <v>47</v>
      </c>
      <c r="J6" s="16" t="s">
        <v>48</v>
      </c>
    </row>
    <row r="7" spans="1:16" ht="20.399999999999999">
      <c r="B7" s="3" t="s">
        <v>35</v>
      </c>
      <c r="C7" s="3" t="s">
        <v>65</v>
      </c>
      <c r="D7" s="3" t="s">
        <v>68</v>
      </c>
      <c r="E7" s="3" t="s">
        <v>66</v>
      </c>
      <c r="F7" s="3" t="s">
        <v>69</v>
      </c>
      <c r="G7" s="3" t="s">
        <v>67</v>
      </c>
      <c r="H7" s="3" t="s">
        <v>53</v>
      </c>
      <c r="J7" s="3" t="s">
        <v>35</v>
      </c>
      <c r="K7" s="3" t="s">
        <v>65</v>
      </c>
      <c r="L7" s="3" t="s">
        <v>68</v>
      </c>
      <c r="M7" s="3" t="s">
        <v>66</v>
      </c>
      <c r="N7" s="3" t="s">
        <v>69</v>
      </c>
      <c r="O7" s="3" t="s">
        <v>67</v>
      </c>
      <c r="P7" s="3" t="s">
        <v>53</v>
      </c>
    </row>
    <row r="8" spans="1:16">
      <c r="B8" s="4" t="s">
        <v>0</v>
      </c>
      <c r="C8" s="5"/>
      <c r="D8" s="5"/>
      <c r="E8" s="5"/>
      <c r="F8" s="5"/>
      <c r="G8" s="5"/>
      <c r="H8" s="5"/>
      <c r="J8" s="4" t="s">
        <v>0</v>
      </c>
      <c r="K8" s="5"/>
      <c r="L8" s="5"/>
      <c r="M8" s="5"/>
      <c r="N8" s="5"/>
    </row>
    <row r="9" spans="1:16">
      <c r="B9" s="6" t="s">
        <v>0</v>
      </c>
      <c r="C9" s="7">
        <v>179</v>
      </c>
      <c r="D9" s="7">
        <v>1059</v>
      </c>
      <c r="E9" s="7">
        <v>3549</v>
      </c>
      <c r="F9" s="7">
        <v>306</v>
      </c>
      <c r="G9" s="7">
        <v>113</v>
      </c>
      <c r="H9" s="7">
        <v>442</v>
      </c>
      <c r="J9" s="6" t="s">
        <v>0</v>
      </c>
      <c r="K9" s="11">
        <f>C9/(C9+D9+E9+F9+G9+H9)*100</f>
        <v>3.1692634560906514</v>
      </c>
      <c r="L9" s="11">
        <f>D9/(D9+E9+F9+G9+H9+C9)*100</f>
        <v>18.75</v>
      </c>
      <c r="M9" s="11">
        <f>E9/(E9+F9+G9+H9+D9+C9)*100</f>
        <v>62.83640226628895</v>
      </c>
      <c r="N9" s="11">
        <f>F9/(F9+G9+H9+E9+D9+C9)*100</f>
        <v>5.4178470254957505</v>
      </c>
      <c r="O9" s="11">
        <f>G9/(G9+H9+E9+F9+D9+C9)*100</f>
        <v>2.0007082152974505</v>
      </c>
      <c r="P9" s="11">
        <f>H9/(H9+G9+F9+E9+D9+C9)*100</f>
        <v>7.8257790368271944</v>
      </c>
    </row>
    <row r="10" spans="1:16">
      <c r="B10" s="4" t="s">
        <v>7</v>
      </c>
      <c r="C10" s="8"/>
      <c r="D10" s="8"/>
      <c r="E10" s="8"/>
      <c r="F10" s="8"/>
      <c r="G10" s="8"/>
      <c r="H10" s="8"/>
      <c r="J10" s="4" t="s">
        <v>7</v>
      </c>
      <c r="K10" s="12"/>
      <c r="L10" s="12"/>
      <c r="M10" s="12"/>
      <c r="N10" s="12"/>
      <c r="O10" s="12"/>
      <c r="P10" s="12"/>
    </row>
    <row r="11" spans="1:16">
      <c r="B11" s="9" t="s">
        <v>1</v>
      </c>
      <c r="C11" s="10">
        <v>25</v>
      </c>
      <c r="D11" s="10">
        <v>112</v>
      </c>
      <c r="E11" s="10">
        <v>870</v>
      </c>
      <c r="F11" s="10">
        <v>35</v>
      </c>
      <c r="G11" s="10">
        <v>16</v>
      </c>
      <c r="H11" s="10">
        <v>133</v>
      </c>
      <c r="J11" s="9" t="s">
        <v>1</v>
      </c>
      <c r="K11" s="13">
        <f t="shared" ref="K11:K14" si="0">C11/(C11+D11+E11+F11+G11+H11)*100</f>
        <v>2.0990764063811924</v>
      </c>
      <c r="L11" s="13">
        <f t="shared" ref="L11:L14" si="1">D11/(D11+E11+F11+G11+H11+C11)*100</f>
        <v>9.4038623005877415</v>
      </c>
      <c r="M11" s="13">
        <f t="shared" ref="M11:M14" si="2">E11/(E11+F11+G11+H11+D11+C11)*100</f>
        <v>73.047858942065488</v>
      </c>
      <c r="N11" s="13">
        <f t="shared" ref="N11:N14" si="3">F11/(F11+G11+H11+E11+D11+C11)*100</f>
        <v>2.9387069689336691</v>
      </c>
      <c r="O11" s="13">
        <f t="shared" ref="O11:O14" si="4">G11/(G11+H11+E11+F11+D11+C11)*100</f>
        <v>1.3434089000839631</v>
      </c>
      <c r="P11" s="13">
        <f t="shared" ref="P11:P14" si="5">H11/(H11+G11+F11+E11+D11+C11)*100</f>
        <v>11.167086481947942</v>
      </c>
    </row>
    <row r="12" spans="1:16">
      <c r="B12" s="9" t="s">
        <v>9</v>
      </c>
      <c r="C12" s="10">
        <v>53</v>
      </c>
      <c r="D12" s="10">
        <v>316</v>
      </c>
      <c r="E12" s="10">
        <v>1324</v>
      </c>
      <c r="F12" s="10">
        <v>105</v>
      </c>
      <c r="G12" s="10">
        <v>38</v>
      </c>
      <c r="H12" s="10">
        <v>168</v>
      </c>
      <c r="J12" s="9" t="s">
        <v>9</v>
      </c>
      <c r="K12" s="13">
        <f t="shared" si="0"/>
        <v>2.6447105788423153</v>
      </c>
      <c r="L12" s="13">
        <f t="shared" si="1"/>
        <v>15.768463073852296</v>
      </c>
      <c r="M12" s="13">
        <f t="shared" si="2"/>
        <v>66.067864271457083</v>
      </c>
      <c r="N12" s="13">
        <f t="shared" si="3"/>
        <v>5.2395209580838316</v>
      </c>
      <c r="O12" s="13">
        <f t="shared" si="4"/>
        <v>1.8962075848303395</v>
      </c>
      <c r="P12" s="13">
        <f t="shared" si="5"/>
        <v>8.3832335329341312</v>
      </c>
    </row>
    <row r="13" spans="1:16">
      <c r="B13" s="9" t="s">
        <v>11</v>
      </c>
      <c r="C13" s="10">
        <v>58</v>
      </c>
      <c r="D13" s="10">
        <v>369</v>
      </c>
      <c r="E13" s="10">
        <v>939</v>
      </c>
      <c r="F13" s="10">
        <v>123</v>
      </c>
      <c r="G13" s="10">
        <v>45</v>
      </c>
      <c r="H13" s="10">
        <v>103</v>
      </c>
      <c r="J13" s="9" t="s">
        <v>11</v>
      </c>
      <c r="K13" s="13">
        <f t="shared" si="0"/>
        <v>3.5430665852168599</v>
      </c>
      <c r="L13" s="13">
        <f t="shared" si="1"/>
        <v>22.541233964569336</v>
      </c>
      <c r="M13" s="13">
        <f t="shared" si="2"/>
        <v>57.361026267562607</v>
      </c>
      <c r="N13" s="13">
        <f t="shared" si="3"/>
        <v>7.5137446548564437</v>
      </c>
      <c r="O13" s="13">
        <f t="shared" si="4"/>
        <v>2.7489309712889431</v>
      </c>
      <c r="P13" s="13">
        <f t="shared" si="5"/>
        <v>6.2919975565058035</v>
      </c>
    </row>
    <row r="14" spans="1:16">
      <c r="B14" s="9" t="s">
        <v>13</v>
      </c>
      <c r="C14" s="10">
        <v>43</v>
      </c>
      <c r="D14" s="10">
        <v>262</v>
      </c>
      <c r="E14" s="10">
        <v>416</v>
      </c>
      <c r="F14" s="10">
        <v>43</v>
      </c>
      <c r="G14" s="10">
        <v>14</v>
      </c>
      <c r="H14" s="10">
        <v>38</v>
      </c>
      <c r="J14" s="9" t="s">
        <v>13</v>
      </c>
      <c r="K14" s="13">
        <f t="shared" si="0"/>
        <v>5.2696078431372548</v>
      </c>
      <c r="L14" s="13">
        <f t="shared" si="1"/>
        <v>32.107843137254903</v>
      </c>
      <c r="M14" s="13">
        <f t="shared" si="2"/>
        <v>50.980392156862742</v>
      </c>
      <c r="N14" s="13">
        <f t="shared" si="3"/>
        <v>5.2696078431372548</v>
      </c>
      <c r="O14" s="13">
        <f t="shared" si="4"/>
        <v>1.715686274509804</v>
      </c>
      <c r="P14" s="13">
        <f t="shared" si="5"/>
        <v>4.6568627450980395</v>
      </c>
    </row>
    <row r="15" spans="1:16">
      <c r="B15" s="4" t="s">
        <v>15</v>
      </c>
      <c r="C15" s="8"/>
      <c r="D15" s="8"/>
      <c r="E15" s="8"/>
      <c r="F15" s="8"/>
      <c r="G15" s="8"/>
      <c r="H15" s="8"/>
      <c r="J15" s="4" t="s">
        <v>15</v>
      </c>
      <c r="K15" s="8"/>
      <c r="L15" s="8"/>
      <c r="M15" s="8"/>
      <c r="N15" s="8"/>
      <c r="O15" s="8"/>
      <c r="P15" s="8"/>
    </row>
    <row r="16" spans="1:16">
      <c r="B16" s="9" t="s">
        <v>16</v>
      </c>
      <c r="C16" s="10">
        <v>54</v>
      </c>
      <c r="D16" s="10">
        <v>329</v>
      </c>
      <c r="E16" s="10">
        <v>977</v>
      </c>
      <c r="F16" s="10">
        <v>125</v>
      </c>
      <c r="G16" s="10">
        <v>40</v>
      </c>
      <c r="H16" s="10">
        <v>98</v>
      </c>
      <c r="J16" s="9" t="s">
        <v>16</v>
      </c>
      <c r="K16" s="13">
        <f t="shared" ref="K16:K22" si="6">C16/(C16+D16+E16+F16+G16+H16)*100</f>
        <v>3.3271719038817005</v>
      </c>
      <c r="L16" s="13">
        <f t="shared" ref="L16:L22" si="7">D16/(D16+E16+F16+G16+H16+C16)*100</f>
        <v>20.271102895871842</v>
      </c>
      <c r="M16" s="13">
        <f t="shared" ref="M16:M22" si="8">E16/(E16+F16+G16+H16+D16+C16)*100</f>
        <v>60.197165742452249</v>
      </c>
      <c r="N16" s="13">
        <f t="shared" ref="N16:N22" si="9">F16/(F16+G16+H16+E16+D16+C16)*100</f>
        <v>7.7017868145409727</v>
      </c>
      <c r="O16" s="13">
        <f t="shared" ref="O16:O22" si="10">G16/(G16+H16+E16+F16+D16+C16)*100</f>
        <v>2.4645717806531113</v>
      </c>
      <c r="P16" s="13">
        <f t="shared" ref="P16:P22" si="11">H16/(H16+G16+F16+E16+D16+C16)*100</f>
        <v>6.0382008626001227</v>
      </c>
    </row>
    <row r="17" spans="2:16">
      <c r="B17" s="9" t="s">
        <v>18</v>
      </c>
      <c r="C17" s="10">
        <v>16</v>
      </c>
      <c r="D17" s="10">
        <v>71</v>
      </c>
      <c r="E17" s="10">
        <v>430</v>
      </c>
      <c r="F17" s="10">
        <v>31</v>
      </c>
      <c r="G17" s="10">
        <v>8</v>
      </c>
      <c r="H17" s="10">
        <v>63</v>
      </c>
      <c r="J17" s="9" t="s">
        <v>18</v>
      </c>
      <c r="K17" s="13">
        <f t="shared" si="6"/>
        <v>2.5848142164781907</v>
      </c>
      <c r="L17" s="13">
        <f t="shared" si="7"/>
        <v>11.470113085621971</v>
      </c>
      <c r="M17" s="13">
        <f t="shared" si="8"/>
        <v>69.466882067851373</v>
      </c>
      <c r="N17" s="13">
        <f t="shared" si="9"/>
        <v>5.0080775444264942</v>
      </c>
      <c r="O17" s="13">
        <f t="shared" si="10"/>
        <v>1.2924071082390953</v>
      </c>
      <c r="P17" s="13">
        <f t="shared" si="11"/>
        <v>10.177705977382875</v>
      </c>
    </row>
    <row r="18" spans="2:16">
      <c r="B18" s="9" t="s">
        <v>20</v>
      </c>
      <c r="C18" s="10">
        <v>69</v>
      </c>
      <c r="D18" s="10">
        <v>322</v>
      </c>
      <c r="E18" s="10">
        <v>1125</v>
      </c>
      <c r="F18" s="10">
        <v>72</v>
      </c>
      <c r="G18" s="10">
        <v>17</v>
      </c>
      <c r="H18" s="10">
        <v>114</v>
      </c>
      <c r="J18" s="9" t="s">
        <v>20</v>
      </c>
      <c r="K18" s="13">
        <f t="shared" si="6"/>
        <v>4.0139616055846421</v>
      </c>
      <c r="L18" s="13">
        <f t="shared" si="7"/>
        <v>18.731820826061664</v>
      </c>
      <c r="M18" s="13">
        <f t="shared" si="8"/>
        <v>65.445026178010465</v>
      </c>
      <c r="N18" s="13">
        <f t="shared" si="9"/>
        <v>4.1884816753926701</v>
      </c>
      <c r="O18" s="13">
        <f t="shared" si="10"/>
        <v>0.98894706224549145</v>
      </c>
      <c r="P18" s="13">
        <f t="shared" si="11"/>
        <v>6.6317626527050617</v>
      </c>
    </row>
    <row r="19" spans="2:16">
      <c r="B19" s="9" t="s">
        <v>22</v>
      </c>
      <c r="C19" s="10">
        <v>7</v>
      </c>
      <c r="D19" s="10">
        <v>43</v>
      </c>
      <c r="E19" s="10">
        <v>112</v>
      </c>
      <c r="F19" s="10">
        <v>9</v>
      </c>
      <c r="G19" s="10">
        <v>5</v>
      </c>
      <c r="H19" s="10">
        <v>18</v>
      </c>
      <c r="J19" s="9" t="s">
        <v>22</v>
      </c>
      <c r="K19" s="13">
        <f t="shared" si="6"/>
        <v>3.608247422680412</v>
      </c>
      <c r="L19" s="13">
        <f t="shared" si="7"/>
        <v>22.164948453608247</v>
      </c>
      <c r="M19" s="13">
        <f t="shared" si="8"/>
        <v>57.731958762886592</v>
      </c>
      <c r="N19" s="13">
        <f t="shared" si="9"/>
        <v>4.6391752577319592</v>
      </c>
      <c r="O19" s="13">
        <f t="shared" si="10"/>
        <v>2.5773195876288657</v>
      </c>
      <c r="P19" s="13">
        <f t="shared" si="11"/>
        <v>9.2783505154639183</v>
      </c>
    </row>
    <row r="20" spans="2:16">
      <c r="B20" s="9" t="s">
        <v>24</v>
      </c>
      <c r="C20" s="10">
        <v>5</v>
      </c>
      <c r="D20" s="10">
        <v>119</v>
      </c>
      <c r="E20" s="10">
        <v>155</v>
      </c>
      <c r="F20" s="10">
        <v>16</v>
      </c>
      <c r="G20" s="10">
        <v>17</v>
      </c>
      <c r="H20" s="10">
        <v>47</v>
      </c>
      <c r="J20" s="9" t="s">
        <v>24</v>
      </c>
      <c r="K20" s="13">
        <f t="shared" si="6"/>
        <v>1.392757660167131</v>
      </c>
      <c r="L20" s="13">
        <f t="shared" si="7"/>
        <v>33.147632311977716</v>
      </c>
      <c r="M20" s="13">
        <f t="shared" si="8"/>
        <v>43.175487465181057</v>
      </c>
      <c r="N20" s="13">
        <f t="shared" si="9"/>
        <v>4.4568245125348191</v>
      </c>
      <c r="O20" s="13">
        <f t="shared" si="10"/>
        <v>4.7353760445682447</v>
      </c>
      <c r="P20" s="13">
        <f t="shared" si="11"/>
        <v>13.09192200557103</v>
      </c>
    </row>
    <row r="21" spans="2:16">
      <c r="B21" s="9" t="s">
        <v>26</v>
      </c>
      <c r="C21" s="10">
        <v>7</v>
      </c>
      <c r="D21" s="10">
        <v>24</v>
      </c>
      <c r="E21" s="10">
        <v>161</v>
      </c>
      <c r="F21" s="10">
        <v>7</v>
      </c>
      <c r="G21" s="10">
        <v>6</v>
      </c>
      <c r="H21" s="10">
        <v>15</v>
      </c>
      <c r="J21" s="9" t="s">
        <v>26</v>
      </c>
      <c r="K21" s="13">
        <f t="shared" si="6"/>
        <v>3.1818181818181817</v>
      </c>
      <c r="L21" s="13">
        <f t="shared" si="7"/>
        <v>10.909090909090908</v>
      </c>
      <c r="M21" s="13">
        <f t="shared" si="8"/>
        <v>73.181818181818187</v>
      </c>
      <c r="N21" s="13">
        <f t="shared" si="9"/>
        <v>3.1818181818181817</v>
      </c>
      <c r="O21" s="13">
        <f t="shared" si="10"/>
        <v>2.7272727272727271</v>
      </c>
      <c r="P21" s="13">
        <f t="shared" si="11"/>
        <v>6.8181818181818175</v>
      </c>
    </row>
    <row r="22" spans="2:16">
      <c r="B22" s="9" t="s">
        <v>28</v>
      </c>
      <c r="C22" s="10">
        <v>21</v>
      </c>
      <c r="D22" s="10">
        <v>151</v>
      </c>
      <c r="E22" s="10">
        <v>589</v>
      </c>
      <c r="F22" s="10">
        <v>46</v>
      </c>
      <c r="G22" s="10">
        <v>20</v>
      </c>
      <c r="H22" s="10">
        <v>87</v>
      </c>
      <c r="J22" s="9" t="s">
        <v>28</v>
      </c>
      <c r="K22" s="13">
        <f t="shared" si="6"/>
        <v>2.2975929978118161</v>
      </c>
      <c r="L22" s="13">
        <f t="shared" si="7"/>
        <v>16.520787746170679</v>
      </c>
      <c r="M22" s="13">
        <f t="shared" si="8"/>
        <v>64.442013129102847</v>
      </c>
      <c r="N22" s="13">
        <f t="shared" si="9"/>
        <v>5.0328227571115978</v>
      </c>
      <c r="O22" s="13">
        <f t="shared" si="10"/>
        <v>2.1881838074398248</v>
      </c>
      <c r="P22" s="13">
        <f t="shared" si="11"/>
        <v>9.5185995623632387</v>
      </c>
    </row>
    <row r="23" spans="2:16">
      <c r="B23" s="4" t="s">
        <v>30</v>
      </c>
      <c r="C23" s="15"/>
      <c r="D23" s="15"/>
      <c r="E23" s="15"/>
      <c r="F23" s="15"/>
      <c r="G23" s="15"/>
      <c r="H23" s="15"/>
      <c r="J23" s="4" t="s">
        <v>30</v>
      </c>
      <c r="K23" s="26"/>
      <c r="L23" s="26"/>
      <c r="M23" s="26"/>
      <c r="N23" s="26"/>
      <c r="O23" s="26"/>
      <c r="P23" s="26"/>
    </row>
    <row r="24" spans="2:16">
      <c r="B24" s="9" t="s">
        <v>31</v>
      </c>
      <c r="C24" s="10">
        <v>127</v>
      </c>
      <c r="D24" s="10">
        <v>743</v>
      </c>
      <c r="E24" s="10">
        <v>2657</v>
      </c>
      <c r="F24" s="10">
        <v>191</v>
      </c>
      <c r="G24" s="10">
        <v>75</v>
      </c>
      <c r="H24" s="10">
        <v>359</v>
      </c>
      <c r="J24" s="9" t="s">
        <v>31</v>
      </c>
      <c r="K24" s="32">
        <f t="shared" ref="K24:K25" si="12">C24/(C24+D24+E24+F24+G24+H24)*100</f>
        <v>3.0587668593448942</v>
      </c>
      <c r="L24" s="32">
        <f t="shared" ref="L24:L25" si="13">D24/(D24+E24+F24+G24+H24+C24)*100</f>
        <v>17.894990366088631</v>
      </c>
      <c r="M24" s="32">
        <f t="shared" ref="M24:M25" si="14">E24/(E24+F24+G24+H24+D24+C24)*100</f>
        <v>63.993256262042387</v>
      </c>
      <c r="N24" s="32">
        <f t="shared" ref="N24:N25" si="15">F24/(F24+G24+H24+E24+D24+C24)*100</f>
        <v>4.6001926782273603</v>
      </c>
      <c r="O24" s="32">
        <f t="shared" ref="O24:O25" si="16">G24/(G24+H24+E24+F24+D24+C24)*100</f>
        <v>1.8063583815028903</v>
      </c>
      <c r="P24" s="32">
        <f t="shared" ref="P24:P25" si="17">H24/(H24+G24+F24+E24+D24+C24)*100</f>
        <v>8.6464354527938347</v>
      </c>
    </row>
    <row r="25" spans="2:16">
      <c r="B25" s="9" t="s">
        <v>33</v>
      </c>
      <c r="C25" s="10">
        <v>52</v>
      </c>
      <c r="D25" s="10">
        <v>316</v>
      </c>
      <c r="E25" s="10">
        <v>892</v>
      </c>
      <c r="F25" s="10">
        <v>115</v>
      </c>
      <c r="G25" s="10">
        <v>38</v>
      </c>
      <c r="H25" s="10">
        <v>83</v>
      </c>
      <c r="J25" s="9" t="s">
        <v>33</v>
      </c>
      <c r="K25" s="32">
        <f t="shared" si="12"/>
        <v>3.4759358288770055</v>
      </c>
      <c r="L25" s="32">
        <f t="shared" si="13"/>
        <v>21.122994652406419</v>
      </c>
      <c r="M25" s="32">
        <f t="shared" si="14"/>
        <v>59.625668449197867</v>
      </c>
      <c r="N25" s="32">
        <f t="shared" si="15"/>
        <v>7.6871657754010698</v>
      </c>
      <c r="O25" s="32">
        <f t="shared" si="16"/>
        <v>2.5401069518716577</v>
      </c>
      <c r="P25" s="32">
        <f t="shared" si="17"/>
        <v>5.5481283422459891</v>
      </c>
    </row>
  </sheetData>
  <hyperlinks>
    <hyperlink ref="B3" location="Index!A1" display="&lt;&lt; back"/>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A1:BH36"/>
  <sheetViews>
    <sheetView showGridLines="0" zoomScaleNormal="100" workbookViewId="0"/>
  </sheetViews>
  <sheetFormatPr defaultRowHeight="14.4"/>
  <cols>
    <col min="1" max="1" width="3.44140625" customWidth="1"/>
    <col min="2" max="2" width="28.33203125" customWidth="1"/>
    <col min="3" max="30" width="8.6640625" customWidth="1"/>
    <col min="31" max="31" width="5.6640625" customWidth="1"/>
    <col min="32" max="32" width="28.33203125" customWidth="1"/>
    <col min="33" max="34" width="13.6640625" customWidth="1"/>
  </cols>
  <sheetData>
    <row r="1" spans="1:60" ht="17.399999999999999">
      <c r="B1" s="1" t="s">
        <v>4</v>
      </c>
      <c r="C1" s="1"/>
      <c r="D1" s="1"/>
      <c r="E1" s="1"/>
      <c r="F1" s="1"/>
      <c r="G1" s="1"/>
      <c r="H1" s="1"/>
      <c r="I1" s="1"/>
      <c r="J1" s="1"/>
      <c r="K1" s="1"/>
      <c r="L1" s="1"/>
      <c r="M1" s="1"/>
      <c r="N1" s="1"/>
      <c r="O1" s="1"/>
      <c r="P1" s="1"/>
      <c r="Q1" s="1"/>
      <c r="R1" s="1"/>
      <c r="S1" s="1"/>
      <c r="T1" s="1"/>
    </row>
    <row r="2" spans="1:60" ht="19.8">
      <c r="A2" s="23"/>
      <c r="B2" s="1" t="s">
        <v>101</v>
      </c>
      <c r="C2" s="1"/>
      <c r="D2" s="1"/>
      <c r="E2" s="1"/>
      <c r="F2" s="1"/>
      <c r="G2" s="1"/>
      <c r="H2" s="1"/>
      <c r="I2" s="1"/>
      <c r="J2" s="1"/>
      <c r="K2" s="1"/>
      <c r="L2" s="1"/>
      <c r="M2" s="1"/>
      <c r="N2" s="1"/>
      <c r="O2" s="1"/>
      <c r="P2" s="1"/>
      <c r="Q2" s="1"/>
      <c r="R2" s="1"/>
      <c r="S2" s="1"/>
      <c r="T2" s="1"/>
    </row>
    <row r="3" spans="1:60">
      <c r="B3" s="146" t="s">
        <v>5</v>
      </c>
      <c r="C3" s="24"/>
      <c r="D3" s="24"/>
      <c r="E3" s="24"/>
      <c r="F3" s="24"/>
      <c r="G3" s="24"/>
      <c r="H3" s="24"/>
      <c r="I3" s="24"/>
      <c r="J3" s="24"/>
      <c r="K3" s="24"/>
      <c r="L3" s="24"/>
      <c r="M3" s="24"/>
      <c r="N3" s="24"/>
      <c r="O3" s="24"/>
      <c r="P3" s="24"/>
      <c r="Q3" s="24"/>
      <c r="R3" s="24"/>
      <c r="S3" s="24"/>
      <c r="T3" s="24"/>
    </row>
    <row r="4" spans="1:60" ht="18" customHeight="1">
      <c r="B4" s="1" t="s">
        <v>127</v>
      </c>
      <c r="C4" s="1"/>
      <c r="D4" s="1"/>
      <c r="E4" s="1"/>
      <c r="F4" s="1"/>
      <c r="G4" s="1"/>
      <c r="H4" s="1"/>
      <c r="I4" s="1"/>
      <c r="J4" s="1"/>
      <c r="K4" s="1"/>
      <c r="L4" s="1"/>
      <c r="M4" s="1"/>
      <c r="N4" s="1"/>
      <c r="O4" s="1"/>
      <c r="P4" s="1"/>
      <c r="Q4" s="1"/>
      <c r="R4" s="1"/>
      <c r="S4" s="1"/>
      <c r="T4" s="1"/>
      <c r="U4" s="1"/>
      <c r="V4" s="1"/>
      <c r="W4" s="1"/>
      <c r="X4" s="1"/>
      <c r="Y4" s="1"/>
      <c r="Z4" s="1"/>
    </row>
    <row r="5" spans="1:60" ht="4.5" customHeight="1"/>
    <row r="6" spans="1:60" ht="14.25" customHeight="1">
      <c r="B6" s="16" t="s">
        <v>47</v>
      </c>
      <c r="C6" s="16"/>
      <c r="D6" s="16"/>
      <c r="E6" s="16"/>
      <c r="F6" s="16"/>
      <c r="G6" s="16"/>
      <c r="H6" s="16"/>
      <c r="I6" s="16"/>
      <c r="J6" s="16"/>
      <c r="K6" s="16"/>
      <c r="L6" s="16"/>
      <c r="M6" s="16"/>
      <c r="N6" s="16"/>
      <c r="O6" s="16"/>
      <c r="P6" s="16"/>
      <c r="Q6" s="16"/>
      <c r="R6" s="16"/>
      <c r="S6" s="16"/>
      <c r="T6" s="16"/>
      <c r="AB6" s="2"/>
      <c r="AF6" s="16" t="s">
        <v>48</v>
      </c>
    </row>
    <row r="7" spans="1:60" ht="15" customHeight="1">
      <c r="B7" s="194" t="s">
        <v>35</v>
      </c>
      <c r="C7" s="194" t="s">
        <v>93</v>
      </c>
      <c r="D7" s="194"/>
      <c r="E7" s="194"/>
      <c r="F7" s="194"/>
      <c r="G7" s="194"/>
      <c r="H7" s="194"/>
      <c r="I7" s="196"/>
      <c r="J7" s="197" t="s">
        <v>94</v>
      </c>
      <c r="K7" s="194"/>
      <c r="L7" s="194"/>
      <c r="M7" s="194"/>
      <c r="N7" s="194"/>
      <c r="O7" s="194"/>
      <c r="P7" s="198"/>
      <c r="Q7" s="197" t="s">
        <v>95</v>
      </c>
      <c r="R7" s="194"/>
      <c r="S7" s="194"/>
      <c r="T7" s="194"/>
      <c r="U7" s="194"/>
      <c r="V7" s="194"/>
      <c r="W7" s="198"/>
      <c r="X7" s="201" t="s">
        <v>100</v>
      </c>
      <c r="Y7" s="194"/>
      <c r="Z7" s="194"/>
      <c r="AA7" s="194"/>
      <c r="AB7" s="194"/>
      <c r="AC7" s="194"/>
      <c r="AD7" s="194"/>
      <c r="AF7" s="194" t="s">
        <v>35</v>
      </c>
      <c r="AG7" s="194" t="s">
        <v>93</v>
      </c>
      <c r="AH7" s="194"/>
      <c r="AI7" s="194"/>
      <c r="AJ7" s="194"/>
      <c r="AK7" s="194"/>
      <c r="AL7" s="194"/>
      <c r="AM7" s="196"/>
      <c r="AN7" s="197" t="s">
        <v>94</v>
      </c>
      <c r="AO7" s="194"/>
      <c r="AP7" s="194"/>
      <c r="AQ7" s="194"/>
      <c r="AR7" s="194"/>
      <c r="AS7" s="194"/>
      <c r="AT7" s="198"/>
      <c r="AU7" s="197" t="s">
        <v>95</v>
      </c>
      <c r="AV7" s="194"/>
      <c r="AW7" s="194"/>
      <c r="AX7" s="194"/>
      <c r="AY7" s="194"/>
      <c r="AZ7" s="194"/>
      <c r="BA7" s="198"/>
      <c r="BB7" s="201" t="s">
        <v>100</v>
      </c>
      <c r="BC7" s="194"/>
      <c r="BD7" s="194"/>
      <c r="BE7" s="194"/>
      <c r="BF7" s="194"/>
      <c r="BG7" s="194"/>
      <c r="BH7" s="194"/>
    </row>
    <row r="8" spans="1:60" ht="67.5" customHeight="1">
      <c r="B8" s="195"/>
      <c r="C8" s="155" t="s">
        <v>73</v>
      </c>
      <c r="D8" s="155" t="s">
        <v>74</v>
      </c>
      <c r="E8" s="155" t="s">
        <v>72</v>
      </c>
      <c r="F8" s="155" t="s">
        <v>75</v>
      </c>
      <c r="G8" s="155" t="s">
        <v>76</v>
      </c>
      <c r="H8" s="155" t="s">
        <v>53</v>
      </c>
      <c r="I8" s="38" t="s">
        <v>54</v>
      </c>
      <c r="J8" s="45" t="s">
        <v>73</v>
      </c>
      <c r="K8" s="155" t="s">
        <v>74</v>
      </c>
      <c r="L8" s="155" t="s">
        <v>72</v>
      </c>
      <c r="M8" s="155" t="s">
        <v>75</v>
      </c>
      <c r="N8" s="155" t="s">
        <v>76</v>
      </c>
      <c r="O8" s="155" t="s">
        <v>53</v>
      </c>
      <c r="P8" s="46" t="s">
        <v>54</v>
      </c>
      <c r="Q8" s="57" t="s">
        <v>73</v>
      </c>
      <c r="R8" s="155" t="s">
        <v>74</v>
      </c>
      <c r="S8" s="155" t="s">
        <v>72</v>
      </c>
      <c r="T8" s="155" t="s">
        <v>75</v>
      </c>
      <c r="U8" s="155" t="s">
        <v>76</v>
      </c>
      <c r="V8" s="155" t="s">
        <v>53</v>
      </c>
      <c r="W8" s="58" t="s">
        <v>54</v>
      </c>
      <c r="X8" s="154" t="s">
        <v>73</v>
      </c>
      <c r="Y8" s="155" t="s">
        <v>74</v>
      </c>
      <c r="Z8" s="155" t="s">
        <v>72</v>
      </c>
      <c r="AA8" s="155" t="s">
        <v>75</v>
      </c>
      <c r="AB8" s="155" t="s">
        <v>76</v>
      </c>
      <c r="AC8" s="155" t="s">
        <v>53</v>
      </c>
      <c r="AD8" s="38" t="s">
        <v>54</v>
      </c>
      <c r="AF8" s="195"/>
      <c r="AG8" s="155" t="s">
        <v>73</v>
      </c>
      <c r="AH8" s="155" t="s">
        <v>74</v>
      </c>
      <c r="AI8" s="155" t="s">
        <v>72</v>
      </c>
      <c r="AJ8" s="155" t="s">
        <v>75</v>
      </c>
      <c r="AK8" s="155" t="s">
        <v>76</v>
      </c>
      <c r="AL8" s="155" t="s">
        <v>53</v>
      </c>
      <c r="AM8" s="38" t="s">
        <v>54</v>
      </c>
      <c r="AN8" s="45" t="s">
        <v>73</v>
      </c>
      <c r="AO8" s="155" t="s">
        <v>74</v>
      </c>
      <c r="AP8" s="155" t="s">
        <v>72</v>
      </c>
      <c r="AQ8" s="155" t="s">
        <v>75</v>
      </c>
      <c r="AR8" s="155" t="s">
        <v>76</v>
      </c>
      <c r="AS8" s="155" t="s">
        <v>53</v>
      </c>
      <c r="AT8" s="46" t="s">
        <v>54</v>
      </c>
      <c r="AU8" s="57" t="s">
        <v>73</v>
      </c>
      <c r="AV8" s="155" t="s">
        <v>74</v>
      </c>
      <c r="AW8" s="155" t="s">
        <v>72</v>
      </c>
      <c r="AX8" s="155" t="s">
        <v>75</v>
      </c>
      <c r="AY8" s="155" t="s">
        <v>76</v>
      </c>
      <c r="AZ8" s="155" t="s">
        <v>53</v>
      </c>
      <c r="BA8" s="58" t="s">
        <v>54</v>
      </c>
      <c r="BB8" s="154" t="s">
        <v>73</v>
      </c>
      <c r="BC8" s="155" t="s">
        <v>74</v>
      </c>
      <c r="BD8" s="155" t="s">
        <v>72</v>
      </c>
      <c r="BE8" s="155" t="s">
        <v>75</v>
      </c>
      <c r="BF8" s="155" t="s">
        <v>76</v>
      </c>
      <c r="BG8" s="155" t="s">
        <v>53</v>
      </c>
      <c r="BH8" s="38" t="s">
        <v>54</v>
      </c>
    </row>
    <row r="9" spans="1:60">
      <c r="B9" s="4" t="s">
        <v>0</v>
      </c>
      <c r="C9" s="4"/>
      <c r="D9" s="4"/>
      <c r="E9" s="4"/>
      <c r="F9" s="4"/>
      <c r="G9" s="4"/>
      <c r="H9" s="4"/>
      <c r="I9" s="44"/>
      <c r="J9" s="55"/>
      <c r="K9" s="4"/>
      <c r="L9" s="4"/>
      <c r="M9" s="4"/>
      <c r="N9" s="4"/>
      <c r="O9" s="4"/>
      <c r="P9" s="56"/>
      <c r="Q9" s="115"/>
      <c r="R9" s="4"/>
      <c r="S9" s="4"/>
      <c r="T9" s="4"/>
      <c r="U9" s="8"/>
      <c r="V9" s="8"/>
      <c r="W9" s="64"/>
      <c r="X9" s="8"/>
      <c r="Y9" s="8"/>
      <c r="Z9" s="8"/>
      <c r="AB9" s="4"/>
      <c r="AC9" s="12"/>
      <c r="AD9" s="12"/>
      <c r="AF9" s="4" t="s">
        <v>0</v>
      </c>
      <c r="AG9" s="5"/>
      <c r="AH9" s="5"/>
      <c r="AI9" s="5"/>
      <c r="AJ9" s="5"/>
      <c r="AK9" s="5"/>
      <c r="AL9" s="5"/>
      <c r="AM9" s="39"/>
      <c r="AN9" s="47"/>
      <c r="AO9" s="5"/>
      <c r="AP9" s="5"/>
      <c r="AQ9" s="5"/>
      <c r="AR9" s="5"/>
      <c r="AS9" s="5"/>
      <c r="AT9" s="48"/>
      <c r="AU9" s="59"/>
      <c r="AV9" s="5"/>
      <c r="AW9" s="5"/>
      <c r="AX9" s="5"/>
      <c r="AY9" s="5"/>
      <c r="AZ9" s="5"/>
      <c r="BA9" s="60"/>
      <c r="BB9" s="5"/>
      <c r="BC9" s="5"/>
      <c r="BD9" s="5"/>
      <c r="BE9" s="5"/>
      <c r="BF9" s="5"/>
    </row>
    <row r="10" spans="1:60">
      <c r="B10" s="6" t="s">
        <v>0</v>
      </c>
      <c r="C10" s="106">
        <v>170</v>
      </c>
      <c r="D10" s="106">
        <v>601</v>
      </c>
      <c r="E10" s="106">
        <v>1554</v>
      </c>
      <c r="F10" s="106">
        <v>171</v>
      </c>
      <c r="G10" s="106">
        <v>78</v>
      </c>
      <c r="H10" s="106">
        <v>124</v>
      </c>
      <c r="I10" s="109">
        <v>2508</v>
      </c>
      <c r="J10" s="111">
        <v>11</v>
      </c>
      <c r="K10" s="106">
        <v>62</v>
      </c>
      <c r="L10" s="106">
        <v>2279</v>
      </c>
      <c r="M10" s="106">
        <v>81</v>
      </c>
      <c r="N10" s="106">
        <v>37</v>
      </c>
      <c r="O10" s="106">
        <v>200</v>
      </c>
      <c r="P10" s="112">
        <v>2536</v>
      </c>
      <c r="Q10" s="116">
        <v>12</v>
      </c>
      <c r="R10" s="106">
        <v>102</v>
      </c>
      <c r="S10" s="106">
        <v>2234</v>
      </c>
      <c r="T10" s="106">
        <v>155</v>
      </c>
      <c r="U10" s="106">
        <v>45</v>
      </c>
      <c r="V10" s="106">
        <v>218</v>
      </c>
      <c r="W10" s="117">
        <v>2440</v>
      </c>
      <c r="X10" s="108">
        <v>30</v>
      </c>
      <c r="Y10" s="106">
        <v>222</v>
      </c>
      <c r="Z10" s="106">
        <v>2238</v>
      </c>
      <c r="AA10" s="106">
        <v>583</v>
      </c>
      <c r="AB10" s="106">
        <v>69</v>
      </c>
      <c r="AC10" s="106">
        <v>255</v>
      </c>
      <c r="AD10" s="106">
        <v>1809</v>
      </c>
      <c r="AF10" s="6" t="s">
        <v>0</v>
      </c>
      <c r="AG10" s="90">
        <f>C10/(C10+D10+E10+F10+G10+H10+I10)*100</f>
        <v>3.2654629273914715</v>
      </c>
      <c r="AH10" s="91">
        <f>D10/(D10+E10+F10+G10+H10+I10+C10)*100</f>
        <v>11.544371878601615</v>
      </c>
      <c r="AI10" s="91">
        <f>E10/(E10+F10+G10+H10+I10+D10+C10)*100</f>
        <v>29.850172877449101</v>
      </c>
      <c r="AJ10" s="91">
        <f>F10/(F10+G10+H10+I10+E10+D10+C10)*100</f>
        <v>3.2846715328467155</v>
      </c>
      <c r="AK10" s="91">
        <f>G10/(G10+H10+I10+E10+D10+C10+F10)*100</f>
        <v>1.498271225509028</v>
      </c>
      <c r="AL10" s="91">
        <f>H10/(H10+I10+C10+F10+E10+D10+G10)*100</f>
        <v>2.3818670764502494</v>
      </c>
      <c r="AM10" s="92">
        <f>I10/(I10+D10+C10+G10+F10+E10+H10)*100</f>
        <v>48.175182481751825</v>
      </c>
      <c r="AN10" s="122">
        <f>J10/(J10+K10+L10+M10+N10+O10+P10)*100</f>
        <v>0.21129466000768343</v>
      </c>
      <c r="AO10" s="91">
        <f>K10/(K10+L10+M10+N10+O10+P10+J10)*100</f>
        <v>1.1909335382251247</v>
      </c>
      <c r="AP10" s="91">
        <f>L10/(L10+M10+N10+O10+P10+K10+J10)*100</f>
        <v>43.776411832500962</v>
      </c>
      <c r="AQ10" s="91">
        <f>M10/(M10+N10+O10+P10+L10+K10+J10)*100</f>
        <v>1.55589704187476</v>
      </c>
      <c r="AR10" s="91">
        <f>N10/(N10+O10+P10+L10+K10+J10+M10)*100</f>
        <v>0.71071840184402613</v>
      </c>
      <c r="AS10" s="91">
        <f>O10/(O10+P10+J10+M10+L10+K10+N10)*100</f>
        <v>3.84172109104879</v>
      </c>
      <c r="AT10" s="123">
        <f>P10/(P10+K10+J10+N10+M10+L10+O10)*100</f>
        <v>48.713023434498652</v>
      </c>
      <c r="AU10" s="130">
        <f>Q10/(Q10+R10+S10+T10+U10+V10+W10)*100</f>
        <v>0.23050326546292738</v>
      </c>
      <c r="AV10" s="91">
        <f>R10/(R10+S10+T10+U10+V10+W10+Q10)*100</f>
        <v>1.9592777564348827</v>
      </c>
      <c r="AW10" s="91">
        <f>S10/(S10+T10+U10+V10+W10+R10+Q10)*100</f>
        <v>42.912024587014983</v>
      </c>
      <c r="AX10" s="91">
        <f>T10/(T10+U10+V10+W10+S10+R10+Q10)*100</f>
        <v>2.977333845562812</v>
      </c>
      <c r="AY10" s="91">
        <f>U10/(U10+V10+W10+S10+R10+Q10+T10)*100</f>
        <v>0.86438724548597767</v>
      </c>
      <c r="AZ10" s="91">
        <f>V10/(V10+W10+Q10+T10+S10+R10+U10)*100</f>
        <v>4.1874759892431808</v>
      </c>
      <c r="BA10" s="131">
        <f>W10/(W10+R10+Q10+U10+T10+S10+V10)*100</f>
        <v>46.868997310795237</v>
      </c>
      <c r="BB10" s="120">
        <f>X10/(X10+Y10+Z10+AA10+AB10+AC10+AD10)*100</f>
        <v>0.57625816365731852</v>
      </c>
      <c r="BC10" s="91">
        <f>Y10/(Y10+Z10+AA10+AB10+AC10+AD10+X10)*100</f>
        <v>4.264310411064157</v>
      </c>
      <c r="BD10" s="91">
        <f>Z10/(Z10+AA10+AB10+AC10+AD10+Y10+X10)*100</f>
        <v>42.988859008835959</v>
      </c>
      <c r="BE10" s="91">
        <f>AA10/(AA10+AB10+AC10+AD10+Z10+Y10+X10)*100</f>
        <v>11.198616980407222</v>
      </c>
      <c r="BF10" s="91">
        <f>AB10/(AB10+AC10+AD10+Z10+Y10+X10+AA10)*100</f>
        <v>1.3253937764118324</v>
      </c>
      <c r="BG10" s="91">
        <f>AC10/(AC10+AD10+X10+AA10+Z10+Y10+AB10)*100</f>
        <v>4.8981943910872072</v>
      </c>
      <c r="BH10" s="102">
        <f>AD10/(AD10+Y10+X10+AB10+AA10+Z10+AC10)*100</f>
        <v>34.748367268536306</v>
      </c>
    </row>
    <row r="11" spans="1:60">
      <c r="B11" s="4" t="s">
        <v>7</v>
      </c>
      <c r="C11" s="107"/>
      <c r="D11" s="107"/>
      <c r="E11" s="107"/>
      <c r="F11" s="107"/>
      <c r="G11" s="107"/>
      <c r="H11" s="107"/>
      <c r="I11" s="110"/>
      <c r="J11" s="113"/>
      <c r="K11" s="107"/>
      <c r="L11" s="107"/>
      <c r="M11" s="107"/>
      <c r="N11" s="107"/>
      <c r="O11" s="107"/>
      <c r="P11" s="114"/>
      <c r="Q11" s="118"/>
      <c r="R11" s="107"/>
      <c r="S11" s="107"/>
      <c r="T11" s="107"/>
      <c r="U11" s="107"/>
      <c r="V11" s="107"/>
      <c r="W11" s="119"/>
      <c r="X11" s="107"/>
      <c r="Y11" s="107"/>
      <c r="Z11" s="107"/>
      <c r="AA11" s="107"/>
      <c r="AB11" s="107"/>
      <c r="AC11" s="107"/>
      <c r="AD11" s="107"/>
      <c r="AF11" s="4" t="s">
        <v>7</v>
      </c>
      <c r="AG11" s="93"/>
      <c r="AH11" s="94"/>
      <c r="AI11" s="94"/>
      <c r="AJ11" s="94"/>
      <c r="AK11" s="94"/>
      <c r="AL11" s="94"/>
      <c r="AM11" s="95"/>
      <c r="AN11" s="124"/>
      <c r="AO11" s="94"/>
      <c r="AP11" s="94"/>
      <c r="AQ11" s="94"/>
      <c r="AR11" s="94"/>
      <c r="AS11" s="94"/>
      <c r="AT11" s="125"/>
      <c r="AU11" s="132"/>
      <c r="AV11" s="94"/>
      <c r="AW11" s="94"/>
      <c r="AX11" s="94"/>
      <c r="AY11" s="94"/>
      <c r="AZ11" s="94"/>
      <c r="BA11" s="133"/>
      <c r="BB11" s="93"/>
      <c r="BC11" s="94"/>
      <c r="BD11" s="94"/>
      <c r="BE11" s="94"/>
      <c r="BF11" s="94"/>
      <c r="BG11" s="94"/>
      <c r="BH11" s="103"/>
    </row>
    <row r="12" spans="1:60">
      <c r="B12" s="9" t="s">
        <v>1</v>
      </c>
      <c r="C12" s="33">
        <v>23</v>
      </c>
      <c r="D12" s="33">
        <v>63</v>
      </c>
      <c r="E12" s="33">
        <v>338</v>
      </c>
      <c r="F12" s="33">
        <v>31</v>
      </c>
      <c r="G12" s="33">
        <v>16</v>
      </c>
      <c r="H12" s="33">
        <v>28</v>
      </c>
      <c r="I12" s="173">
        <v>559</v>
      </c>
      <c r="J12" s="174">
        <v>2</v>
      </c>
      <c r="K12" s="33">
        <v>4</v>
      </c>
      <c r="L12" s="33">
        <v>365</v>
      </c>
      <c r="M12" s="33">
        <v>5</v>
      </c>
      <c r="N12" s="33">
        <v>4</v>
      </c>
      <c r="O12" s="33">
        <v>28</v>
      </c>
      <c r="P12" s="175">
        <v>650</v>
      </c>
      <c r="Q12" s="176">
        <v>3</v>
      </c>
      <c r="R12" s="33">
        <v>4</v>
      </c>
      <c r="S12" s="33">
        <v>361</v>
      </c>
      <c r="T12" s="33">
        <v>9</v>
      </c>
      <c r="U12" s="33">
        <v>3</v>
      </c>
      <c r="V12" s="33">
        <v>24</v>
      </c>
      <c r="W12" s="177">
        <v>654</v>
      </c>
      <c r="X12" s="178">
        <v>4</v>
      </c>
      <c r="Y12" s="33">
        <v>19</v>
      </c>
      <c r="Z12" s="33">
        <v>378</v>
      </c>
      <c r="AA12" s="33">
        <v>40</v>
      </c>
      <c r="AB12" s="33">
        <v>6</v>
      </c>
      <c r="AC12" s="33">
        <v>37</v>
      </c>
      <c r="AD12" s="33">
        <v>574</v>
      </c>
      <c r="AF12" s="9" t="s">
        <v>1</v>
      </c>
      <c r="AG12" s="96">
        <f t="shared" ref="AG12:AG15" si="0">C12/(C12+D12+E12+F12+G12+H12+I12)*100</f>
        <v>2.1739130434782608</v>
      </c>
      <c r="AH12" s="97">
        <f t="shared" ref="AH12:AH15" si="1">D12/(D12+E12+F12+G12+H12+I12+C12)*100</f>
        <v>5.9546313799621924</v>
      </c>
      <c r="AI12" s="97">
        <f t="shared" ref="AI12:AI15" si="2">E12/(E12+F12+G12+H12+I12+D12+C12)*100</f>
        <v>31.947069943289225</v>
      </c>
      <c r="AJ12" s="97">
        <f t="shared" ref="AJ12:AJ15" si="3">F12/(F12+G12+H12+I12+E12+D12+C12)*100</f>
        <v>2.9300567107750473</v>
      </c>
      <c r="AK12" s="97">
        <f t="shared" ref="AK12:AK15" si="4">G12/(G12+H12+I12+E12+D12+C12+F12)*100</f>
        <v>1.5122873345935728</v>
      </c>
      <c r="AL12" s="97">
        <f t="shared" ref="AL12:AL15" si="5">H12/(H12+I12+C12+F12+E12+D12+G12)*100</f>
        <v>2.6465028355387523</v>
      </c>
      <c r="AM12" s="98">
        <f t="shared" ref="AM12:AM15" si="6">I12/(I12+D12+C12+G12+F12+E12+H12)*100</f>
        <v>52.83553875236295</v>
      </c>
      <c r="AN12" s="126">
        <f t="shared" ref="AN12:AN15" si="7">J12/(J12+K12+L12+M12+N12+O12+P12)*100</f>
        <v>0.1890359168241966</v>
      </c>
      <c r="AO12" s="97">
        <f t="shared" ref="AO12:AO15" si="8">K12/(K12+L12+M12+N12+O12+P12+J12)*100</f>
        <v>0.3780718336483932</v>
      </c>
      <c r="AP12" s="97">
        <f t="shared" ref="AP12:AP15" si="9">L12/(L12+M12+N12+O12+P12+K12+J12)*100</f>
        <v>34.499054820415878</v>
      </c>
      <c r="AQ12" s="97">
        <f t="shared" ref="AQ12:AQ15" si="10">M12/(M12+N12+O12+P12+L12+K12+J12)*100</f>
        <v>0.47258979206049151</v>
      </c>
      <c r="AR12" s="97">
        <f t="shared" ref="AR12:AR15" si="11">N12/(N12+O12+P12+L12+K12+J12+M12)*100</f>
        <v>0.3780718336483932</v>
      </c>
      <c r="AS12" s="97">
        <f t="shared" ref="AS12:AS15" si="12">O12/(O12+P12+J12+M12+L12+K12+N12)*100</f>
        <v>2.6465028355387523</v>
      </c>
      <c r="AT12" s="127">
        <f t="shared" ref="AT12:AT15" si="13">P12/(P12+K12+J12+N12+M12+L12+O12)*100</f>
        <v>61.436672967863892</v>
      </c>
      <c r="AU12" s="134">
        <f t="shared" ref="AU12:AU15" si="14">Q12/(Q12+R12+S12+T12+U12+V12+W12)*100</f>
        <v>0.28355387523629494</v>
      </c>
      <c r="AV12" s="97">
        <f t="shared" ref="AV12:AV15" si="15">R12/(R12+S12+T12+U12+V12+W12+Q12)*100</f>
        <v>0.3780718336483932</v>
      </c>
      <c r="AW12" s="97">
        <f t="shared" ref="AW12:AW15" si="16">S12/(S12+T12+U12+V12+W12+R12+Q12)*100</f>
        <v>34.120982986767487</v>
      </c>
      <c r="AX12" s="97">
        <f t="shared" ref="AX12:AX15" si="17">T12/(T12+U12+V12+W12+S12+R12+Q12)*100</f>
        <v>0.85066162570888471</v>
      </c>
      <c r="AY12" s="97">
        <f t="shared" ref="AY12:AY15" si="18">U12/(U12+V12+W12+S12+R12+Q12+T12)*100</f>
        <v>0.28355387523629494</v>
      </c>
      <c r="AZ12" s="97">
        <f t="shared" ref="AZ12:AZ15" si="19">V12/(V12+W12+Q12+T12+S12+R12+U12)*100</f>
        <v>2.2684310018903595</v>
      </c>
      <c r="BA12" s="135">
        <f t="shared" ref="BA12:BA15" si="20">W12/(W12+R12+Q12+U12+T12+S12+V12)*100</f>
        <v>61.81474480151229</v>
      </c>
      <c r="BB12" s="121">
        <f t="shared" ref="BB12:BB15" si="21">X12/(X12+Y12+Z12+AA12+AB12+AC12+AD12)*100</f>
        <v>0.3780718336483932</v>
      </c>
      <c r="BC12" s="97">
        <f t="shared" ref="BC12:BC15" si="22">Y12/(Y12+Z12+AA12+AB12+AC12+AD12+X12)*100</f>
        <v>1.7958412098298677</v>
      </c>
      <c r="BD12" s="97">
        <f t="shared" ref="BD12:BD15" si="23">Z12/(Z12+AA12+AB12+AC12+AD12+Y12+X12)*100</f>
        <v>35.727788279773158</v>
      </c>
      <c r="BE12" s="97">
        <f t="shared" ref="BE12:BE15" si="24">AA12/(AA12+AB12+AC12+AD12+Z12+Y12+X12)*100</f>
        <v>3.7807183364839321</v>
      </c>
      <c r="BF12" s="97">
        <f t="shared" ref="BF12:BF15" si="25">AB12/(AB12+AC12+AD12+Z12+Y12+X12+AA12)*100</f>
        <v>0.56710775047258988</v>
      </c>
      <c r="BG12" s="97">
        <f t="shared" ref="BG12:BG15" si="26">AC12/(AC12+AD12+X12+AA12+Z12+Y12+AB12)*100</f>
        <v>3.4971644612476371</v>
      </c>
      <c r="BH12" s="104">
        <f t="shared" ref="BH12:BH15" si="27">AD12/(AD12+Y12+X12+AB12+AA12+Z12+AC12)*100</f>
        <v>54.253308128544418</v>
      </c>
    </row>
    <row r="13" spans="1:60">
      <c r="B13" s="9" t="s">
        <v>9</v>
      </c>
      <c r="C13" s="33">
        <v>44</v>
      </c>
      <c r="D13" s="33">
        <v>187</v>
      </c>
      <c r="E13" s="33">
        <v>588</v>
      </c>
      <c r="F13" s="33">
        <v>60</v>
      </c>
      <c r="G13" s="33">
        <v>26</v>
      </c>
      <c r="H13" s="33">
        <v>44</v>
      </c>
      <c r="I13" s="173">
        <v>887</v>
      </c>
      <c r="J13" s="174">
        <v>4</v>
      </c>
      <c r="K13" s="33">
        <v>18</v>
      </c>
      <c r="L13" s="33">
        <v>762</v>
      </c>
      <c r="M13" s="33">
        <v>28</v>
      </c>
      <c r="N13" s="33">
        <v>6</v>
      </c>
      <c r="O13" s="33">
        <v>57</v>
      </c>
      <c r="P13" s="175">
        <v>961</v>
      </c>
      <c r="Q13" s="176">
        <v>2</v>
      </c>
      <c r="R13" s="33">
        <v>37</v>
      </c>
      <c r="S13" s="33">
        <v>741</v>
      </c>
      <c r="T13" s="33">
        <v>40</v>
      </c>
      <c r="U13" s="33">
        <v>9</v>
      </c>
      <c r="V13" s="33">
        <v>62</v>
      </c>
      <c r="W13" s="177">
        <v>945</v>
      </c>
      <c r="X13" s="178">
        <v>8</v>
      </c>
      <c r="Y13" s="33">
        <v>69</v>
      </c>
      <c r="Z13" s="33">
        <v>767</v>
      </c>
      <c r="AA13" s="33">
        <v>177</v>
      </c>
      <c r="AB13" s="33">
        <v>19</v>
      </c>
      <c r="AC13" s="33">
        <v>69</v>
      </c>
      <c r="AD13" s="33">
        <v>727</v>
      </c>
      <c r="AF13" s="9" t="s">
        <v>9</v>
      </c>
      <c r="AG13" s="96">
        <f t="shared" si="0"/>
        <v>2.3965141612200433</v>
      </c>
      <c r="AH13" s="97">
        <f t="shared" si="1"/>
        <v>10.185185185185185</v>
      </c>
      <c r="AI13" s="97">
        <f t="shared" si="2"/>
        <v>32.026143790849673</v>
      </c>
      <c r="AJ13" s="97">
        <f t="shared" si="3"/>
        <v>3.2679738562091507</v>
      </c>
      <c r="AK13" s="97">
        <f t="shared" si="4"/>
        <v>1.4161220043572984</v>
      </c>
      <c r="AL13" s="97">
        <f t="shared" si="5"/>
        <v>2.3965141612200433</v>
      </c>
      <c r="AM13" s="98">
        <f t="shared" si="6"/>
        <v>48.311546840958606</v>
      </c>
      <c r="AN13" s="126">
        <f t="shared" si="7"/>
        <v>0.2178649237472767</v>
      </c>
      <c r="AO13" s="97">
        <f t="shared" si="8"/>
        <v>0.98039215686274506</v>
      </c>
      <c r="AP13" s="97">
        <f t="shared" si="9"/>
        <v>41.503267973856211</v>
      </c>
      <c r="AQ13" s="97">
        <f t="shared" si="10"/>
        <v>1.5250544662309369</v>
      </c>
      <c r="AR13" s="97">
        <f t="shared" si="11"/>
        <v>0.32679738562091504</v>
      </c>
      <c r="AS13" s="97">
        <f t="shared" si="12"/>
        <v>3.1045751633986929</v>
      </c>
      <c r="AT13" s="127">
        <f t="shared" si="13"/>
        <v>52.342047930283222</v>
      </c>
      <c r="AU13" s="134">
        <f t="shared" si="14"/>
        <v>0.10893246187363835</v>
      </c>
      <c r="AV13" s="97">
        <f t="shared" si="15"/>
        <v>2.0152505446623095</v>
      </c>
      <c r="AW13" s="97">
        <f t="shared" si="16"/>
        <v>40.359477124183009</v>
      </c>
      <c r="AX13" s="97">
        <f t="shared" si="17"/>
        <v>2.1786492374727668</v>
      </c>
      <c r="AY13" s="97">
        <f t="shared" si="18"/>
        <v>0.49019607843137253</v>
      </c>
      <c r="AZ13" s="97">
        <f t="shared" si="19"/>
        <v>3.376906318082789</v>
      </c>
      <c r="BA13" s="135">
        <f t="shared" si="20"/>
        <v>51.470588235294116</v>
      </c>
      <c r="BB13" s="121">
        <f t="shared" si="21"/>
        <v>0.4357298474945534</v>
      </c>
      <c r="BC13" s="97">
        <f t="shared" si="22"/>
        <v>3.7581699346405228</v>
      </c>
      <c r="BD13" s="97">
        <f t="shared" si="23"/>
        <v>41.7755991285403</v>
      </c>
      <c r="BE13" s="97">
        <f t="shared" si="24"/>
        <v>9.6405228758169947</v>
      </c>
      <c r="BF13" s="97">
        <f t="shared" si="25"/>
        <v>1.0348583877995643</v>
      </c>
      <c r="BG13" s="97">
        <f t="shared" si="26"/>
        <v>3.7581699346405228</v>
      </c>
      <c r="BH13" s="104">
        <f t="shared" si="27"/>
        <v>39.596949891067538</v>
      </c>
    </row>
    <row r="14" spans="1:60">
      <c r="B14" s="9" t="s">
        <v>11</v>
      </c>
      <c r="C14" s="33">
        <v>64</v>
      </c>
      <c r="D14" s="33">
        <v>204</v>
      </c>
      <c r="E14" s="33">
        <v>422</v>
      </c>
      <c r="F14" s="33">
        <v>54</v>
      </c>
      <c r="G14" s="33">
        <v>26</v>
      </c>
      <c r="H14" s="33">
        <v>36</v>
      </c>
      <c r="I14" s="173">
        <v>728</v>
      </c>
      <c r="J14" s="174">
        <v>4</v>
      </c>
      <c r="K14" s="33">
        <v>23</v>
      </c>
      <c r="L14" s="33">
        <v>706</v>
      </c>
      <c r="M14" s="33">
        <v>30</v>
      </c>
      <c r="N14" s="33">
        <v>18</v>
      </c>
      <c r="O14" s="33">
        <v>77</v>
      </c>
      <c r="P14" s="175">
        <v>676</v>
      </c>
      <c r="Q14" s="176">
        <v>7</v>
      </c>
      <c r="R14" s="33">
        <v>37</v>
      </c>
      <c r="S14" s="33">
        <v>702</v>
      </c>
      <c r="T14" s="33">
        <v>62</v>
      </c>
      <c r="U14" s="33">
        <v>22</v>
      </c>
      <c r="V14" s="33">
        <v>87</v>
      </c>
      <c r="W14" s="177">
        <v>617</v>
      </c>
      <c r="X14" s="178">
        <v>11</v>
      </c>
      <c r="Y14" s="33">
        <v>75</v>
      </c>
      <c r="Z14" s="33">
        <v>707</v>
      </c>
      <c r="AA14" s="33">
        <v>221</v>
      </c>
      <c r="AB14" s="33">
        <v>30</v>
      </c>
      <c r="AC14" s="33">
        <v>96</v>
      </c>
      <c r="AD14" s="33">
        <v>394</v>
      </c>
      <c r="AF14" s="9" t="s">
        <v>11</v>
      </c>
      <c r="AG14" s="96">
        <f t="shared" si="0"/>
        <v>4.1720990873533248</v>
      </c>
      <c r="AH14" s="97">
        <f t="shared" si="1"/>
        <v>13.298565840938723</v>
      </c>
      <c r="AI14" s="97">
        <f t="shared" si="2"/>
        <v>27.509778357235987</v>
      </c>
      <c r="AJ14" s="97">
        <f t="shared" si="3"/>
        <v>3.5202086049543677</v>
      </c>
      <c r="AK14" s="97">
        <f t="shared" si="4"/>
        <v>1.6949152542372881</v>
      </c>
      <c r="AL14" s="97">
        <f t="shared" si="5"/>
        <v>2.3468057366362451</v>
      </c>
      <c r="AM14" s="98">
        <f t="shared" si="6"/>
        <v>47.457627118644069</v>
      </c>
      <c r="AN14" s="126">
        <f t="shared" si="7"/>
        <v>0.2607561929595828</v>
      </c>
      <c r="AO14" s="97">
        <f t="shared" si="8"/>
        <v>1.4993481095176011</v>
      </c>
      <c r="AP14" s="97">
        <f t="shared" si="9"/>
        <v>46.023468057366365</v>
      </c>
      <c r="AQ14" s="97">
        <f t="shared" si="10"/>
        <v>1.955671447196871</v>
      </c>
      <c r="AR14" s="97">
        <f t="shared" si="11"/>
        <v>1.1734028683181226</v>
      </c>
      <c r="AS14" s="97">
        <f t="shared" si="12"/>
        <v>5.0195567144719684</v>
      </c>
      <c r="AT14" s="127">
        <f t="shared" si="13"/>
        <v>44.067796610169488</v>
      </c>
      <c r="AU14" s="134">
        <f t="shared" si="14"/>
        <v>0.45632333767926986</v>
      </c>
      <c r="AV14" s="97">
        <f t="shared" si="15"/>
        <v>2.4119947848761409</v>
      </c>
      <c r="AW14" s="97">
        <f t="shared" si="16"/>
        <v>45.762711864406782</v>
      </c>
      <c r="AX14" s="97">
        <f t="shared" si="17"/>
        <v>4.0417209908735332</v>
      </c>
      <c r="AY14" s="97">
        <f t="shared" si="18"/>
        <v>1.4341590612777053</v>
      </c>
      <c r="AZ14" s="97">
        <f t="shared" si="19"/>
        <v>5.6714471968709255</v>
      </c>
      <c r="BA14" s="135">
        <f t="shared" si="20"/>
        <v>40.221642764015648</v>
      </c>
      <c r="BB14" s="121">
        <f t="shared" si="21"/>
        <v>0.71707953063885266</v>
      </c>
      <c r="BC14" s="97">
        <f t="shared" si="22"/>
        <v>4.8891786179921768</v>
      </c>
      <c r="BD14" s="97">
        <f t="shared" si="23"/>
        <v>46.088657105606259</v>
      </c>
      <c r="BE14" s="97">
        <f t="shared" si="24"/>
        <v>14.40677966101695</v>
      </c>
      <c r="BF14" s="97">
        <f t="shared" si="25"/>
        <v>1.955671447196871</v>
      </c>
      <c r="BG14" s="97">
        <f t="shared" si="26"/>
        <v>6.2581486310299876</v>
      </c>
      <c r="BH14" s="104">
        <f t="shared" si="27"/>
        <v>25.684485006518905</v>
      </c>
    </row>
    <row r="15" spans="1:60">
      <c r="B15" s="9" t="s">
        <v>13</v>
      </c>
      <c r="C15" s="33">
        <v>39</v>
      </c>
      <c r="D15" s="33">
        <v>147</v>
      </c>
      <c r="E15" s="33">
        <v>206</v>
      </c>
      <c r="F15" s="33">
        <v>26</v>
      </c>
      <c r="G15" s="33">
        <v>10</v>
      </c>
      <c r="H15" s="33">
        <v>16</v>
      </c>
      <c r="I15" s="173">
        <v>334</v>
      </c>
      <c r="J15" s="174">
        <v>1</v>
      </c>
      <c r="K15" s="33">
        <v>17</v>
      </c>
      <c r="L15" s="33">
        <v>446</v>
      </c>
      <c r="M15" s="33">
        <v>18</v>
      </c>
      <c r="N15" s="33">
        <v>9</v>
      </c>
      <c r="O15" s="33">
        <v>38</v>
      </c>
      <c r="P15" s="175">
        <v>249</v>
      </c>
      <c r="Q15" s="176">
        <v>0</v>
      </c>
      <c r="R15" s="33">
        <v>24</v>
      </c>
      <c r="S15" s="33">
        <v>430</v>
      </c>
      <c r="T15" s="33">
        <v>44</v>
      </c>
      <c r="U15" s="33">
        <v>11</v>
      </c>
      <c r="V15" s="33">
        <v>45</v>
      </c>
      <c r="W15" s="177">
        <v>224</v>
      </c>
      <c r="X15" s="178">
        <v>7</v>
      </c>
      <c r="Y15" s="33">
        <v>59</v>
      </c>
      <c r="Z15" s="33">
        <v>386</v>
      </c>
      <c r="AA15" s="33">
        <v>145</v>
      </c>
      <c r="AB15" s="33">
        <v>14</v>
      </c>
      <c r="AC15" s="33">
        <v>53</v>
      </c>
      <c r="AD15" s="33">
        <v>114</v>
      </c>
      <c r="AF15" s="9" t="s">
        <v>13</v>
      </c>
      <c r="AG15" s="96">
        <f t="shared" si="0"/>
        <v>5.012853470437018</v>
      </c>
      <c r="AH15" s="97">
        <f t="shared" si="1"/>
        <v>18.894601542416453</v>
      </c>
      <c r="AI15" s="97">
        <f t="shared" si="2"/>
        <v>26.47814910025707</v>
      </c>
      <c r="AJ15" s="97">
        <f t="shared" si="3"/>
        <v>3.3419023136246784</v>
      </c>
      <c r="AK15" s="97">
        <f t="shared" si="4"/>
        <v>1.2853470437017995</v>
      </c>
      <c r="AL15" s="97">
        <f t="shared" si="5"/>
        <v>2.0565552699228791</v>
      </c>
      <c r="AM15" s="98">
        <f t="shared" si="6"/>
        <v>42.930591259640103</v>
      </c>
      <c r="AN15" s="126">
        <f t="shared" si="7"/>
        <v>0.12853470437017994</v>
      </c>
      <c r="AO15" s="97">
        <f t="shared" si="8"/>
        <v>2.1850899742930592</v>
      </c>
      <c r="AP15" s="97">
        <f t="shared" si="9"/>
        <v>57.326478149100254</v>
      </c>
      <c r="AQ15" s="97">
        <f t="shared" si="10"/>
        <v>2.3136246786632388</v>
      </c>
      <c r="AR15" s="97">
        <f t="shared" si="11"/>
        <v>1.1568123393316194</v>
      </c>
      <c r="AS15" s="97">
        <f t="shared" si="12"/>
        <v>4.8843187660668379</v>
      </c>
      <c r="AT15" s="127">
        <f t="shared" si="13"/>
        <v>32.005141388174806</v>
      </c>
      <c r="AU15" s="134">
        <f t="shared" si="14"/>
        <v>0</v>
      </c>
      <c r="AV15" s="97">
        <f t="shared" si="15"/>
        <v>3.0848329048843186</v>
      </c>
      <c r="AW15" s="97">
        <f t="shared" si="16"/>
        <v>55.269922879177379</v>
      </c>
      <c r="AX15" s="97">
        <f t="shared" si="17"/>
        <v>5.6555269922879177</v>
      </c>
      <c r="AY15" s="97">
        <f t="shared" si="18"/>
        <v>1.4138817480719794</v>
      </c>
      <c r="AZ15" s="97">
        <f t="shared" si="19"/>
        <v>5.7840616966580978</v>
      </c>
      <c r="BA15" s="135">
        <f t="shared" si="20"/>
        <v>28.791773778920309</v>
      </c>
      <c r="BB15" s="121">
        <f t="shared" si="21"/>
        <v>0.89974293059125965</v>
      </c>
      <c r="BC15" s="97">
        <f t="shared" si="22"/>
        <v>7.5835475578406166</v>
      </c>
      <c r="BD15" s="97">
        <f t="shared" si="23"/>
        <v>49.614395886889461</v>
      </c>
      <c r="BE15" s="97">
        <f t="shared" si="24"/>
        <v>18.637532133676093</v>
      </c>
      <c r="BF15" s="97">
        <f t="shared" si="25"/>
        <v>1.7994858611825193</v>
      </c>
      <c r="BG15" s="97">
        <f t="shared" si="26"/>
        <v>6.8123393316195369</v>
      </c>
      <c r="BH15" s="104">
        <f t="shared" si="27"/>
        <v>14.652956298200515</v>
      </c>
    </row>
    <row r="16" spans="1:60">
      <c r="B16" s="4" t="s">
        <v>15</v>
      </c>
      <c r="C16" s="107"/>
      <c r="D16" s="107"/>
      <c r="E16" s="107"/>
      <c r="F16" s="107"/>
      <c r="G16" s="107"/>
      <c r="H16" s="107"/>
      <c r="I16" s="110"/>
      <c r="J16" s="113"/>
      <c r="K16" s="107"/>
      <c r="L16" s="107"/>
      <c r="M16" s="107"/>
      <c r="N16" s="107"/>
      <c r="O16" s="107"/>
      <c r="P16" s="114"/>
      <c r="Q16" s="118"/>
      <c r="R16" s="107"/>
      <c r="S16" s="107"/>
      <c r="T16" s="107"/>
      <c r="U16" s="107"/>
      <c r="V16" s="107"/>
      <c r="W16" s="119"/>
      <c r="X16" s="107"/>
      <c r="Y16" s="107"/>
      <c r="Z16" s="107"/>
      <c r="AA16" s="107"/>
      <c r="AB16" s="107"/>
      <c r="AC16" s="107"/>
      <c r="AD16" s="107"/>
      <c r="AF16" s="4" t="s">
        <v>15</v>
      </c>
      <c r="AG16" s="93"/>
      <c r="AH16" s="94"/>
      <c r="AI16" s="94"/>
      <c r="AJ16" s="94"/>
      <c r="AK16" s="94"/>
      <c r="AL16" s="94"/>
      <c r="AM16" s="95"/>
      <c r="AN16" s="124"/>
      <c r="AO16" s="94"/>
      <c r="AP16" s="94"/>
      <c r="AQ16" s="94"/>
      <c r="AR16" s="94"/>
      <c r="AS16" s="94"/>
      <c r="AT16" s="125"/>
      <c r="AU16" s="132"/>
      <c r="AV16" s="94"/>
      <c r="AW16" s="94"/>
      <c r="AX16" s="94"/>
      <c r="AY16" s="94"/>
      <c r="AZ16" s="94"/>
      <c r="BA16" s="133"/>
      <c r="BB16" s="93"/>
      <c r="BC16" s="94"/>
      <c r="BD16" s="94"/>
      <c r="BE16" s="94"/>
      <c r="BF16" s="94"/>
      <c r="BG16" s="94"/>
      <c r="BH16" s="103"/>
    </row>
    <row r="17" spans="2:60">
      <c r="B17" s="9" t="s">
        <v>16</v>
      </c>
      <c r="C17" s="33">
        <v>50</v>
      </c>
      <c r="D17" s="33">
        <v>165</v>
      </c>
      <c r="E17" s="33">
        <v>437</v>
      </c>
      <c r="F17" s="33">
        <v>60</v>
      </c>
      <c r="G17" s="33">
        <v>19</v>
      </c>
      <c r="H17" s="33">
        <v>27</v>
      </c>
      <c r="I17" s="173">
        <v>767</v>
      </c>
      <c r="J17" s="174">
        <v>1</v>
      </c>
      <c r="K17" s="33">
        <v>23</v>
      </c>
      <c r="L17" s="33">
        <v>691</v>
      </c>
      <c r="M17" s="33">
        <v>37</v>
      </c>
      <c r="N17" s="33">
        <v>8</v>
      </c>
      <c r="O17" s="33">
        <v>42</v>
      </c>
      <c r="P17" s="175">
        <v>723</v>
      </c>
      <c r="Q17" s="176">
        <v>3</v>
      </c>
      <c r="R17" s="33">
        <v>35</v>
      </c>
      <c r="S17" s="33">
        <v>689</v>
      </c>
      <c r="T17" s="33">
        <v>61</v>
      </c>
      <c r="U17" s="33">
        <v>10</v>
      </c>
      <c r="V17" s="33">
        <v>44</v>
      </c>
      <c r="W17" s="177">
        <v>683</v>
      </c>
      <c r="X17" s="178">
        <v>11</v>
      </c>
      <c r="Y17" s="33">
        <v>87</v>
      </c>
      <c r="Z17" s="33">
        <v>687</v>
      </c>
      <c r="AA17" s="33">
        <v>233</v>
      </c>
      <c r="AB17" s="33">
        <v>27</v>
      </c>
      <c r="AC17" s="33">
        <v>65</v>
      </c>
      <c r="AD17" s="33">
        <v>415</v>
      </c>
      <c r="AF17" s="9" t="s">
        <v>16</v>
      </c>
      <c r="AG17" s="96">
        <f t="shared" ref="AG17:AG23" si="28">C17/(C17+D17+E17+F17+G17+H17+I17)*100</f>
        <v>3.278688524590164</v>
      </c>
      <c r="AH17" s="97">
        <f t="shared" ref="AH17:AH23" si="29">D17/(D17+E17+F17+G17+H17+I17+C17)*100</f>
        <v>10.819672131147541</v>
      </c>
      <c r="AI17" s="97">
        <f t="shared" ref="AI17:AI23" si="30">E17/(E17+F17+G17+H17+I17+D17+C17)*100</f>
        <v>28.655737704918032</v>
      </c>
      <c r="AJ17" s="97">
        <f t="shared" ref="AJ17:AJ23" si="31">F17/(F17+G17+H17+I17+E17+D17+C17)*100</f>
        <v>3.9344262295081971</v>
      </c>
      <c r="AK17" s="97">
        <f t="shared" ref="AK17:AK23" si="32">G17/(G17+H17+I17+E17+D17+C17+F17)*100</f>
        <v>1.2459016393442623</v>
      </c>
      <c r="AL17" s="97">
        <f t="shared" ref="AL17:AL23" si="33">H17/(H17+I17+C17+F17+E17+D17+G17)*100</f>
        <v>1.7704918032786885</v>
      </c>
      <c r="AM17" s="98">
        <f t="shared" ref="AM17:AM23" si="34">I17/(I17+D17+C17+G17+F17+E17+H17)*100</f>
        <v>50.295081967213115</v>
      </c>
      <c r="AN17" s="126">
        <f t="shared" ref="AN17:AN23" si="35">J17/(J17+K17+L17+M17+N17+O17+P17)*100</f>
        <v>6.5573770491803282E-2</v>
      </c>
      <c r="AO17" s="97">
        <f t="shared" ref="AO17:AO23" si="36">K17/(K17+L17+M17+N17+O17+P17+J17)*100</f>
        <v>1.5081967213114755</v>
      </c>
      <c r="AP17" s="97">
        <f t="shared" ref="AP17:AP23" si="37">L17/(L17+M17+N17+O17+P17+K17+J17)*100</f>
        <v>45.311475409836063</v>
      </c>
      <c r="AQ17" s="97">
        <f t="shared" ref="AQ17:AQ23" si="38">M17/(M17+N17+O17+P17+L17+K17+J17)*100</f>
        <v>2.4262295081967213</v>
      </c>
      <c r="AR17" s="97">
        <f t="shared" ref="AR17:AR23" si="39">N17/(N17+O17+P17+L17+K17+J17+M17)*100</f>
        <v>0.52459016393442626</v>
      </c>
      <c r="AS17" s="97">
        <f t="shared" ref="AS17:AS23" si="40">O17/(O17+P17+J17+M17+L17+K17+N17)*100</f>
        <v>2.7540983606557381</v>
      </c>
      <c r="AT17" s="127">
        <f t="shared" ref="AT17:AT23" si="41">P17/(P17+K17+J17+N17+M17+L17+O17)*100</f>
        <v>47.409836065573771</v>
      </c>
      <c r="AU17" s="134">
        <f t="shared" ref="AU17:AU23" si="42">Q17/(Q17+R17+S17+T17+U17+V17+W17)*100</f>
        <v>0.19672131147540983</v>
      </c>
      <c r="AV17" s="97">
        <f t="shared" ref="AV17:AV23" si="43">R17/(R17+S17+T17+U17+V17+W17+Q17)*100</f>
        <v>2.2950819672131146</v>
      </c>
      <c r="AW17" s="97">
        <f t="shared" ref="AW17:AW23" si="44">S17/(S17+T17+U17+V17+W17+R17+Q17)*100</f>
        <v>45.180327868852459</v>
      </c>
      <c r="AX17" s="97">
        <f t="shared" ref="AX17:AX23" si="45">T17/(T17+U17+V17+W17+S17+R17+Q17)*100</f>
        <v>4</v>
      </c>
      <c r="AY17" s="97">
        <f t="shared" ref="AY17:AY23" si="46">U17/(U17+V17+W17+S17+R17+Q17+T17)*100</f>
        <v>0.65573770491803274</v>
      </c>
      <c r="AZ17" s="97">
        <f t="shared" ref="AZ17:AZ23" si="47">V17/(V17+W17+Q17+T17+S17+R17+U17)*100</f>
        <v>2.8852459016393444</v>
      </c>
      <c r="BA17" s="135">
        <f t="shared" ref="BA17:BA23" si="48">W17/(W17+R17+Q17+U17+T17+S17+V17)*100</f>
        <v>44.786885245901644</v>
      </c>
      <c r="BB17" s="121">
        <f t="shared" ref="BB17:BB23" si="49">X17/(X17+Y17+Z17+AA17+AB17+AC17+AD17)*100</f>
        <v>0.72131147540983609</v>
      </c>
      <c r="BC17" s="97">
        <f t="shared" ref="BC17:BC23" si="50">Y17/(Y17+Z17+AA17+AB17+AC17+AD17+X17)*100</f>
        <v>5.7049180327868854</v>
      </c>
      <c r="BD17" s="97">
        <f t="shared" ref="BD17:BD23" si="51">Z17/(Z17+AA17+AB17+AC17+AD17+Y17+X17)*100</f>
        <v>45.049180327868854</v>
      </c>
      <c r="BE17" s="97">
        <f t="shared" ref="BE17:BE23" si="52">AA17/(AA17+AB17+AC17+AD17+Z17+Y17+X17)*100</f>
        <v>15.278688524590164</v>
      </c>
      <c r="BF17" s="97">
        <f t="shared" ref="BF17:BF23" si="53">AB17/(AB17+AC17+AD17+Z17+Y17+X17+AA17)*100</f>
        <v>1.7704918032786885</v>
      </c>
      <c r="BG17" s="97">
        <f t="shared" ref="BG17:BG23" si="54">AC17/(AC17+AD17+X17+AA17+Z17+Y17+AB17)*100</f>
        <v>4.2622950819672125</v>
      </c>
      <c r="BH17" s="104">
        <f t="shared" ref="BH17:BH23" si="55">AD17/(AD17+Y17+X17+AB17+AA17+Z17+AC17)*100</f>
        <v>27.21311475409836</v>
      </c>
    </row>
    <row r="18" spans="2:60">
      <c r="B18" s="9" t="s">
        <v>18</v>
      </c>
      <c r="C18" s="33">
        <v>8</v>
      </c>
      <c r="D18" s="33">
        <v>22</v>
      </c>
      <c r="E18" s="33">
        <v>173</v>
      </c>
      <c r="F18" s="33">
        <v>15</v>
      </c>
      <c r="G18" s="33">
        <v>7</v>
      </c>
      <c r="H18" s="33">
        <v>14</v>
      </c>
      <c r="I18" s="173">
        <v>317</v>
      </c>
      <c r="J18" s="174">
        <v>4</v>
      </c>
      <c r="K18" s="33">
        <v>5</v>
      </c>
      <c r="L18" s="33">
        <v>244</v>
      </c>
      <c r="M18" s="33">
        <v>7</v>
      </c>
      <c r="N18" s="33">
        <v>1</v>
      </c>
      <c r="O18" s="33">
        <v>24</v>
      </c>
      <c r="P18" s="175">
        <v>271</v>
      </c>
      <c r="Q18" s="176">
        <v>4</v>
      </c>
      <c r="R18" s="33">
        <v>12</v>
      </c>
      <c r="S18" s="33">
        <v>234</v>
      </c>
      <c r="T18" s="33">
        <v>7</v>
      </c>
      <c r="U18" s="33">
        <v>1</v>
      </c>
      <c r="V18" s="33">
        <v>27</v>
      </c>
      <c r="W18" s="177">
        <v>271</v>
      </c>
      <c r="X18" s="178">
        <v>4</v>
      </c>
      <c r="Y18" s="33">
        <v>16</v>
      </c>
      <c r="Z18" s="33">
        <v>228</v>
      </c>
      <c r="AA18" s="33">
        <v>58</v>
      </c>
      <c r="AB18" s="33">
        <v>4</v>
      </c>
      <c r="AC18" s="33">
        <v>28</v>
      </c>
      <c r="AD18" s="33">
        <v>218</v>
      </c>
      <c r="AF18" s="9" t="s">
        <v>18</v>
      </c>
      <c r="AG18" s="96">
        <f t="shared" si="28"/>
        <v>1.4388489208633095</v>
      </c>
      <c r="AH18" s="97">
        <f t="shared" si="29"/>
        <v>3.9568345323741005</v>
      </c>
      <c r="AI18" s="97">
        <f t="shared" si="30"/>
        <v>31.115107913669064</v>
      </c>
      <c r="AJ18" s="97">
        <f t="shared" si="31"/>
        <v>2.6978417266187051</v>
      </c>
      <c r="AK18" s="97">
        <f t="shared" si="32"/>
        <v>1.2589928057553956</v>
      </c>
      <c r="AL18" s="97">
        <f t="shared" si="33"/>
        <v>2.5179856115107913</v>
      </c>
      <c r="AM18" s="98">
        <f t="shared" si="34"/>
        <v>57.014388489208635</v>
      </c>
      <c r="AN18" s="126">
        <f t="shared" si="35"/>
        <v>0.71942446043165476</v>
      </c>
      <c r="AO18" s="97">
        <f t="shared" si="36"/>
        <v>0.89928057553956831</v>
      </c>
      <c r="AP18" s="97">
        <f t="shared" si="37"/>
        <v>43.884892086330936</v>
      </c>
      <c r="AQ18" s="97">
        <f t="shared" si="38"/>
        <v>1.2589928057553956</v>
      </c>
      <c r="AR18" s="97">
        <f t="shared" si="39"/>
        <v>0.17985611510791369</v>
      </c>
      <c r="AS18" s="97">
        <f t="shared" si="40"/>
        <v>4.3165467625899279</v>
      </c>
      <c r="AT18" s="127">
        <f t="shared" si="41"/>
        <v>48.741007194244609</v>
      </c>
      <c r="AU18" s="134">
        <f t="shared" si="42"/>
        <v>0.71942446043165476</v>
      </c>
      <c r="AV18" s="97">
        <f t="shared" si="43"/>
        <v>2.1582733812949639</v>
      </c>
      <c r="AW18" s="97">
        <f t="shared" si="44"/>
        <v>42.086330935251794</v>
      </c>
      <c r="AX18" s="97">
        <f t="shared" si="45"/>
        <v>1.2589928057553956</v>
      </c>
      <c r="AY18" s="97">
        <f t="shared" si="46"/>
        <v>0.17985611510791369</v>
      </c>
      <c r="AZ18" s="97">
        <f t="shared" si="47"/>
        <v>4.8561151079136691</v>
      </c>
      <c r="BA18" s="135">
        <f t="shared" si="48"/>
        <v>48.741007194244609</v>
      </c>
      <c r="BB18" s="121">
        <f t="shared" si="49"/>
        <v>0.71942446043165476</v>
      </c>
      <c r="BC18" s="97">
        <f t="shared" si="50"/>
        <v>2.877697841726619</v>
      </c>
      <c r="BD18" s="97">
        <f t="shared" si="51"/>
        <v>41.007194244604314</v>
      </c>
      <c r="BE18" s="97">
        <f t="shared" si="52"/>
        <v>10.431654676258994</v>
      </c>
      <c r="BF18" s="97">
        <f t="shared" si="53"/>
        <v>0.71942446043165476</v>
      </c>
      <c r="BG18" s="97">
        <f t="shared" si="54"/>
        <v>5.0359712230215825</v>
      </c>
      <c r="BH18" s="104">
        <f t="shared" si="55"/>
        <v>39.208633093525179</v>
      </c>
    </row>
    <row r="19" spans="2:60">
      <c r="B19" s="9" t="s">
        <v>20</v>
      </c>
      <c r="C19" s="33">
        <v>58</v>
      </c>
      <c r="D19" s="33">
        <v>209</v>
      </c>
      <c r="E19" s="33">
        <v>485</v>
      </c>
      <c r="F19" s="33">
        <v>41</v>
      </c>
      <c r="G19" s="33">
        <v>15</v>
      </c>
      <c r="H19" s="33">
        <v>41</v>
      </c>
      <c r="I19" s="173">
        <v>756</v>
      </c>
      <c r="J19" s="174">
        <v>2</v>
      </c>
      <c r="K19" s="33">
        <v>15</v>
      </c>
      <c r="L19" s="33">
        <v>678</v>
      </c>
      <c r="M19" s="33">
        <v>10</v>
      </c>
      <c r="N19" s="33">
        <v>4</v>
      </c>
      <c r="O19" s="33">
        <v>55</v>
      </c>
      <c r="P19" s="175">
        <v>841</v>
      </c>
      <c r="Q19" s="176">
        <v>0</v>
      </c>
      <c r="R19" s="33">
        <v>28</v>
      </c>
      <c r="S19" s="33">
        <v>666</v>
      </c>
      <c r="T19" s="33">
        <v>30</v>
      </c>
      <c r="U19" s="33">
        <v>5</v>
      </c>
      <c r="V19" s="33">
        <v>62</v>
      </c>
      <c r="W19" s="177">
        <v>814</v>
      </c>
      <c r="X19" s="178">
        <v>7</v>
      </c>
      <c r="Y19" s="33">
        <v>58</v>
      </c>
      <c r="Z19" s="33">
        <v>683</v>
      </c>
      <c r="AA19" s="33">
        <v>151</v>
      </c>
      <c r="AB19" s="33">
        <v>14</v>
      </c>
      <c r="AC19" s="33">
        <v>65</v>
      </c>
      <c r="AD19" s="33">
        <v>627</v>
      </c>
      <c r="AF19" s="9" t="s">
        <v>20</v>
      </c>
      <c r="AG19" s="96">
        <f t="shared" si="28"/>
        <v>3.6137071651090342</v>
      </c>
      <c r="AH19" s="97">
        <f t="shared" si="29"/>
        <v>13.021806853582554</v>
      </c>
      <c r="AI19" s="97">
        <f t="shared" si="30"/>
        <v>30.218068535825545</v>
      </c>
      <c r="AJ19" s="97">
        <f t="shared" si="31"/>
        <v>2.5545171339563861</v>
      </c>
      <c r="AK19" s="97">
        <f t="shared" si="32"/>
        <v>0.93457943925233633</v>
      </c>
      <c r="AL19" s="97">
        <f t="shared" si="33"/>
        <v>2.5545171339563861</v>
      </c>
      <c r="AM19" s="98">
        <f t="shared" si="34"/>
        <v>47.102803738317753</v>
      </c>
      <c r="AN19" s="126">
        <f t="shared" si="35"/>
        <v>0.12461059190031153</v>
      </c>
      <c r="AO19" s="97">
        <f t="shared" si="36"/>
        <v>0.93457943925233633</v>
      </c>
      <c r="AP19" s="97">
        <f t="shared" si="37"/>
        <v>42.242990654205606</v>
      </c>
      <c r="AQ19" s="97">
        <f t="shared" si="38"/>
        <v>0.62305295950155759</v>
      </c>
      <c r="AR19" s="97">
        <f t="shared" si="39"/>
        <v>0.24922118380062305</v>
      </c>
      <c r="AS19" s="97">
        <f t="shared" si="40"/>
        <v>3.4267912772585665</v>
      </c>
      <c r="AT19" s="127">
        <f t="shared" si="41"/>
        <v>52.398753894080997</v>
      </c>
      <c r="AU19" s="134">
        <f t="shared" si="42"/>
        <v>0</v>
      </c>
      <c r="AV19" s="97">
        <f t="shared" si="43"/>
        <v>1.7445482866043613</v>
      </c>
      <c r="AW19" s="97">
        <f t="shared" si="44"/>
        <v>41.495327102803735</v>
      </c>
      <c r="AX19" s="97">
        <f t="shared" si="45"/>
        <v>1.8691588785046727</v>
      </c>
      <c r="AY19" s="97">
        <f t="shared" si="46"/>
        <v>0.3115264797507788</v>
      </c>
      <c r="AZ19" s="97">
        <f t="shared" si="47"/>
        <v>3.8629283489096577</v>
      </c>
      <c r="BA19" s="135">
        <f t="shared" si="48"/>
        <v>50.716510903426794</v>
      </c>
      <c r="BB19" s="121">
        <f t="shared" si="49"/>
        <v>0.43613707165109034</v>
      </c>
      <c r="BC19" s="97">
        <f t="shared" si="50"/>
        <v>3.6137071651090342</v>
      </c>
      <c r="BD19" s="97">
        <f t="shared" si="51"/>
        <v>42.554517133956388</v>
      </c>
      <c r="BE19" s="97">
        <f t="shared" si="52"/>
        <v>9.40809968847352</v>
      </c>
      <c r="BF19" s="97">
        <f t="shared" si="53"/>
        <v>0.87227414330218067</v>
      </c>
      <c r="BG19" s="97">
        <f t="shared" si="54"/>
        <v>4.0498442367601246</v>
      </c>
      <c r="BH19" s="104">
        <f t="shared" si="55"/>
        <v>39.065420560747668</v>
      </c>
    </row>
    <row r="20" spans="2:60">
      <c r="B20" s="9" t="s">
        <v>22</v>
      </c>
      <c r="C20" s="33">
        <v>9</v>
      </c>
      <c r="D20" s="33">
        <v>21</v>
      </c>
      <c r="E20" s="33">
        <v>48</v>
      </c>
      <c r="F20" s="33">
        <v>8</v>
      </c>
      <c r="G20" s="33">
        <v>4</v>
      </c>
      <c r="H20" s="33">
        <v>3</v>
      </c>
      <c r="I20" s="173">
        <v>83</v>
      </c>
      <c r="J20" s="174">
        <v>0</v>
      </c>
      <c r="K20" s="33">
        <v>1</v>
      </c>
      <c r="L20" s="33">
        <v>93</v>
      </c>
      <c r="M20" s="33">
        <v>4</v>
      </c>
      <c r="N20" s="33">
        <v>2</v>
      </c>
      <c r="O20" s="33">
        <v>6</v>
      </c>
      <c r="P20" s="175">
        <v>70</v>
      </c>
      <c r="Q20" s="176">
        <v>0</v>
      </c>
      <c r="R20" s="33">
        <v>5</v>
      </c>
      <c r="S20" s="33">
        <v>87</v>
      </c>
      <c r="T20" s="33">
        <v>10</v>
      </c>
      <c r="U20" s="33">
        <v>3</v>
      </c>
      <c r="V20" s="33">
        <v>9</v>
      </c>
      <c r="W20" s="177">
        <v>62</v>
      </c>
      <c r="X20" s="178">
        <v>0</v>
      </c>
      <c r="Y20" s="33">
        <v>8</v>
      </c>
      <c r="Z20" s="33">
        <v>85</v>
      </c>
      <c r="AA20" s="33">
        <v>33</v>
      </c>
      <c r="AB20" s="33">
        <v>1</v>
      </c>
      <c r="AC20" s="33">
        <v>8</v>
      </c>
      <c r="AD20" s="33">
        <v>41</v>
      </c>
      <c r="AF20" s="9" t="s">
        <v>22</v>
      </c>
      <c r="AG20" s="96">
        <f t="shared" si="28"/>
        <v>5.1136363636363642</v>
      </c>
      <c r="AH20" s="97">
        <f t="shared" si="29"/>
        <v>11.931818181818182</v>
      </c>
      <c r="AI20" s="97">
        <f t="shared" si="30"/>
        <v>27.27272727272727</v>
      </c>
      <c r="AJ20" s="97">
        <f t="shared" si="31"/>
        <v>4.5454545454545459</v>
      </c>
      <c r="AK20" s="97">
        <f t="shared" si="32"/>
        <v>2.2727272727272729</v>
      </c>
      <c r="AL20" s="97">
        <f t="shared" si="33"/>
        <v>1.7045454545454544</v>
      </c>
      <c r="AM20" s="98">
        <f t="shared" si="34"/>
        <v>47.159090909090914</v>
      </c>
      <c r="AN20" s="126">
        <f t="shared" si="35"/>
        <v>0</v>
      </c>
      <c r="AO20" s="97">
        <f t="shared" si="36"/>
        <v>0.56818181818181823</v>
      </c>
      <c r="AP20" s="97">
        <f t="shared" si="37"/>
        <v>52.840909090909093</v>
      </c>
      <c r="AQ20" s="97">
        <f t="shared" si="38"/>
        <v>2.2727272727272729</v>
      </c>
      <c r="AR20" s="97">
        <f t="shared" si="39"/>
        <v>1.1363636363636365</v>
      </c>
      <c r="AS20" s="97">
        <f t="shared" si="40"/>
        <v>3.4090909090909087</v>
      </c>
      <c r="AT20" s="127">
        <f t="shared" si="41"/>
        <v>39.772727272727273</v>
      </c>
      <c r="AU20" s="134">
        <f t="shared" si="42"/>
        <v>0</v>
      </c>
      <c r="AV20" s="97">
        <f t="shared" si="43"/>
        <v>2.8409090909090908</v>
      </c>
      <c r="AW20" s="97">
        <f t="shared" si="44"/>
        <v>49.43181818181818</v>
      </c>
      <c r="AX20" s="97">
        <f t="shared" si="45"/>
        <v>5.6818181818181817</v>
      </c>
      <c r="AY20" s="97">
        <f t="shared" si="46"/>
        <v>1.7045454545454544</v>
      </c>
      <c r="AZ20" s="97">
        <f t="shared" si="47"/>
        <v>5.1136363636363642</v>
      </c>
      <c r="BA20" s="135">
        <f t="shared" si="48"/>
        <v>35.227272727272727</v>
      </c>
      <c r="BB20" s="121">
        <f t="shared" si="49"/>
        <v>0</v>
      </c>
      <c r="BC20" s="97">
        <f t="shared" si="50"/>
        <v>4.5454545454545459</v>
      </c>
      <c r="BD20" s="97">
        <f t="shared" si="51"/>
        <v>48.295454545454547</v>
      </c>
      <c r="BE20" s="97">
        <f t="shared" si="52"/>
        <v>18.75</v>
      </c>
      <c r="BF20" s="97">
        <f t="shared" si="53"/>
        <v>0.56818181818181823</v>
      </c>
      <c r="BG20" s="97">
        <f t="shared" si="54"/>
        <v>4.5454545454545459</v>
      </c>
      <c r="BH20" s="104">
        <f t="shared" si="55"/>
        <v>23.295454545454543</v>
      </c>
    </row>
    <row r="21" spans="2:60">
      <c r="B21" s="9" t="s">
        <v>24</v>
      </c>
      <c r="C21" s="33">
        <v>26</v>
      </c>
      <c r="D21" s="33">
        <v>95</v>
      </c>
      <c r="E21" s="33">
        <v>79</v>
      </c>
      <c r="F21" s="33">
        <v>20</v>
      </c>
      <c r="G21" s="33">
        <v>12</v>
      </c>
      <c r="H21" s="33">
        <v>12</v>
      </c>
      <c r="I21" s="173">
        <v>68</v>
      </c>
      <c r="J21" s="174">
        <v>2</v>
      </c>
      <c r="K21" s="33">
        <v>8</v>
      </c>
      <c r="L21" s="33">
        <v>130</v>
      </c>
      <c r="M21" s="33">
        <v>7</v>
      </c>
      <c r="N21" s="33">
        <v>17</v>
      </c>
      <c r="O21" s="33">
        <v>24</v>
      </c>
      <c r="P21" s="175">
        <v>124</v>
      </c>
      <c r="Q21" s="176">
        <v>2</v>
      </c>
      <c r="R21" s="33">
        <v>10</v>
      </c>
      <c r="S21" s="33">
        <v>132</v>
      </c>
      <c r="T21" s="33">
        <v>14</v>
      </c>
      <c r="U21" s="33">
        <v>17</v>
      </c>
      <c r="V21" s="33">
        <v>26</v>
      </c>
      <c r="W21" s="177">
        <v>111</v>
      </c>
      <c r="X21" s="178">
        <v>3</v>
      </c>
      <c r="Y21" s="33">
        <v>17</v>
      </c>
      <c r="Z21" s="33">
        <v>128</v>
      </c>
      <c r="AA21" s="33">
        <v>18</v>
      </c>
      <c r="AB21" s="33">
        <v>12</v>
      </c>
      <c r="AC21" s="33">
        <v>26</v>
      </c>
      <c r="AD21" s="33">
        <v>108</v>
      </c>
      <c r="AF21" s="9" t="s">
        <v>24</v>
      </c>
      <c r="AG21" s="96">
        <f t="shared" si="28"/>
        <v>8.3333333333333321</v>
      </c>
      <c r="AH21" s="97">
        <f t="shared" si="29"/>
        <v>30.448717948717945</v>
      </c>
      <c r="AI21" s="97">
        <f t="shared" si="30"/>
        <v>25.320512820512818</v>
      </c>
      <c r="AJ21" s="97">
        <f t="shared" si="31"/>
        <v>6.4102564102564097</v>
      </c>
      <c r="AK21" s="97">
        <f t="shared" si="32"/>
        <v>3.8461538461538463</v>
      </c>
      <c r="AL21" s="97">
        <f t="shared" si="33"/>
        <v>3.8461538461538463</v>
      </c>
      <c r="AM21" s="98">
        <f t="shared" si="34"/>
        <v>21.794871794871796</v>
      </c>
      <c r="AN21" s="126">
        <f t="shared" si="35"/>
        <v>0.64102564102564097</v>
      </c>
      <c r="AO21" s="97">
        <f t="shared" si="36"/>
        <v>2.5641025641025639</v>
      </c>
      <c r="AP21" s="97">
        <f t="shared" si="37"/>
        <v>41.666666666666671</v>
      </c>
      <c r="AQ21" s="97">
        <f t="shared" si="38"/>
        <v>2.2435897435897436</v>
      </c>
      <c r="AR21" s="97">
        <f t="shared" si="39"/>
        <v>5.4487179487179489</v>
      </c>
      <c r="AS21" s="97">
        <f t="shared" si="40"/>
        <v>7.6923076923076925</v>
      </c>
      <c r="AT21" s="127">
        <f t="shared" si="41"/>
        <v>39.743589743589745</v>
      </c>
      <c r="AU21" s="134">
        <f t="shared" si="42"/>
        <v>0.64102564102564097</v>
      </c>
      <c r="AV21" s="97">
        <f t="shared" si="43"/>
        <v>3.2051282051282048</v>
      </c>
      <c r="AW21" s="97">
        <f t="shared" si="44"/>
        <v>42.307692307692307</v>
      </c>
      <c r="AX21" s="97">
        <f t="shared" si="45"/>
        <v>4.4871794871794872</v>
      </c>
      <c r="AY21" s="97">
        <f t="shared" si="46"/>
        <v>5.4487179487179489</v>
      </c>
      <c r="AZ21" s="97">
        <f t="shared" si="47"/>
        <v>8.3333333333333321</v>
      </c>
      <c r="BA21" s="135">
        <f t="shared" si="48"/>
        <v>35.57692307692308</v>
      </c>
      <c r="BB21" s="121">
        <f t="shared" si="49"/>
        <v>0.96153846153846156</v>
      </c>
      <c r="BC21" s="97">
        <f t="shared" si="50"/>
        <v>5.4487179487179489</v>
      </c>
      <c r="BD21" s="97">
        <f t="shared" si="51"/>
        <v>41.025641025641022</v>
      </c>
      <c r="BE21" s="97">
        <f t="shared" si="52"/>
        <v>5.7692307692307692</v>
      </c>
      <c r="BF21" s="97">
        <f t="shared" si="53"/>
        <v>3.8461538461538463</v>
      </c>
      <c r="BG21" s="97">
        <f t="shared" si="54"/>
        <v>8.3333333333333321</v>
      </c>
      <c r="BH21" s="104">
        <f t="shared" si="55"/>
        <v>34.615384615384613</v>
      </c>
    </row>
    <row r="22" spans="2:60">
      <c r="B22" s="9" t="s">
        <v>26</v>
      </c>
      <c r="C22" s="33">
        <v>4</v>
      </c>
      <c r="D22" s="33">
        <v>10</v>
      </c>
      <c r="E22" s="33">
        <v>72</v>
      </c>
      <c r="F22" s="33">
        <v>3</v>
      </c>
      <c r="G22" s="33">
        <v>5</v>
      </c>
      <c r="H22" s="33">
        <v>6</v>
      </c>
      <c r="I22" s="173">
        <v>105</v>
      </c>
      <c r="J22" s="174">
        <v>1</v>
      </c>
      <c r="K22" s="33">
        <v>0</v>
      </c>
      <c r="L22" s="33">
        <v>93</v>
      </c>
      <c r="M22" s="33">
        <v>3</v>
      </c>
      <c r="N22" s="33">
        <v>0</v>
      </c>
      <c r="O22" s="33">
        <v>10</v>
      </c>
      <c r="P22" s="175">
        <v>98</v>
      </c>
      <c r="Q22" s="176">
        <v>0</v>
      </c>
      <c r="R22" s="33">
        <v>0</v>
      </c>
      <c r="S22" s="33">
        <v>92</v>
      </c>
      <c r="T22" s="33">
        <v>4</v>
      </c>
      <c r="U22" s="33">
        <v>2</v>
      </c>
      <c r="V22" s="33">
        <v>9</v>
      </c>
      <c r="W22" s="177">
        <v>98</v>
      </c>
      <c r="X22" s="178">
        <v>0</v>
      </c>
      <c r="Y22" s="33">
        <v>1</v>
      </c>
      <c r="Z22" s="33">
        <v>95</v>
      </c>
      <c r="AA22" s="33">
        <v>13</v>
      </c>
      <c r="AB22" s="33">
        <v>2</v>
      </c>
      <c r="AC22" s="33">
        <v>15</v>
      </c>
      <c r="AD22" s="33">
        <v>79</v>
      </c>
      <c r="AF22" s="9" t="s">
        <v>26</v>
      </c>
      <c r="AG22" s="96">
        <f t="shared" si="28"/>
        <v>1.9512195121951219</v>
      </c>
      <c r="AH22" s="97">
        <f t="shared" si="29"/>
        <v>4.8780487804878048</v>
      </c>
      <c r="AI22" s="97">
        <f t="shared" si="30"/>
        <v>35.121951219512191</v>
      </c>
      <c r="AJ22" s="97">
        <f t="shared" si="31"/>
        <v>1.4634146341463417</v>
      </c>
      <c r="AK22" s="97">
        <f t="shared" si="32"/>
        <v>2.4390243902439024</v>
      </c>
      <c r="AL22" s="97">
        <f t="shared" si="33"/>
        <v>2.9268292682926833</v>
      </c>
      <c r="AM22" s="98">
        <f t="shared" si="34"/>
        <v>51.219512195121951</v>
      </c>
      <c r="AN22" s="126">
        <f t="shared" si="35"/>
        <v>0.48780487804878048</v>
      </c>
      <c r="AO22" s="97">
        <f t="shared" si="36"/>
        <v>0</v>
      </c>
      <c r="AP22" s="97">
        <f t="shared" si="37"/>
        <v>45.365853658536587</v>
      </c>
      <c r="AQ22" s="97">
        <f t="shared" si="38"/>
        <v>1.4634146341463417</v>
      </c>
      <c r="AR22" s="97">
        <f t="shared" si="39"/>
        <v>0</v>
      </c>
      <c r="AS22" s="97">
        <f t="shared" si="40"/>
        <v>4.8780487804878048</v>
      </c>
      <c r="AT22" s="127">
        <f t="shared" si="41"/>
        <v>47.804878048780488</v>
      </c>
      <c r="AU22" s="134">
        <f t="shared" si="42"/>
        <v>0</v>
      </c>
      <c r="AV22" s="97">
        <f t="shared" si="43"/>
        <v>0</v>
      </c>
      <c r="AW22" s="97">
        <f t="shared" si="44"/>
        <v>44.878048780487809</v>
      </c>
      <c r="AX22" s="97">
        <f t="shared" si="45"/>
        <v>1.9512195121951219</v>
      </c>
      <c r="AY22" s="97">
        <f t="shared" si="46"/>
        <v>0.97560975609756095</v>
      </c>
      <c r="AZ22" s="97">
        <f t="shared" si="47"/>
        <v>4.3902439024390238</v>
      </c>
      <c r="BA22" s="135">
        <f t="shared" si="48"/>
        <v>47.804878048780488</v>
      </c>
      <c r="BB22" s="121">
        <f t="shared" si="49"/>
        <v>0</v>
      </c>
      <c r="BC22" s="97">
        <f t="shared" si="50"/>
        <v>0.48780487804878048</v>
      </c>
      <c r="BD22" s="97">
        <f t="shared" si="51"/>
        <v>46.341463414634148</v>
      </c>
      <c r="BE22" s="97">
        <f t="shared" si="52"/>
        <v>6.3414634146341466</v>
      </c>
      <c r="BF22" s="97">
        <f t="shared" si="53"/>
        <v>0.97560975609756095</v>
      </c>
      <c r="BG22" s="97">
        <f t="shared" si="54"/>
        <v>7.3170731707317067</v>
      </c>
      <c r="BH22" s="104">
        <f t="shared" si="55"/>
        <v>38.536585365853661</v>
      </c>
    </row>
    <row r="23" spans="2:60">
      <c r="B23" s="9" t="s">
        <v>28</v>
      </c>
      <c r="C23" s="33">
        <v>15</v>
      </c>
      <c r="D23" s="33">
        <v>79</v>
      </c>
      <c r="E23" s="33">
        <v>260</v>
      </c>
      <c r="F23" s="33">
        <v>24</v>
      </c>
      <c r="G23" s="33">
        <v>16</v>
      </c>
      <c r="H23" s="33">
        <v>21</v>
      </c>
      <c r="I23" s="173">
        <v>412</v>
      </c>
      <c r="J23" s="174">
        <v>1</v>
      </c>
      <c r="K23" s="33">
        <v>10</v>
      </c>
      <c r="L23" s="33">
        <v>350</v>
      </c>
      <c r="M23" s="33">
        <v>13</v>
      </c>
      <c r="N23" s="33">
        <v>5</v>
      </c>
      <c r="O23" s="33">
        <v>39</v>
      </c>
      <c r="P23" s="175">
        <v>409</v>
      </c>
      <c r="Q23" s="176">
        <v>3</v>
      </c>
      <c r="R23" s="33">
        <v>12</v>
      </c>
      <c r="S23" s="33">
        <v>334</v>
      </c>
      <c r="T23" s="33">
        <v>29</v>
      </c>
      <c r="U23" s="33">
        <v>7</v>
      </c>
      <c r="V23" s="33">
        <v>41</v>
      </c>
      <c r="W23" s="177">
        <v>401</v>
      </c>
      <c r="X23" s="178">
        <v>5</v>
      </c>
      <c r="Y23" s="33">
        <v>35</v>
      </c>
      <c r="Z23" s="33">
        <v>332</v>
      </c>
      <c r="AA23" s="33">
        <v>77</v>
      </c>
      <c r="AB23" s="33">
        <v>9</v>
      </c>
      <c r="AC23" s="33">
        <v>48</v>
      </c>
      <c r="AD23" s="33">
        <v>321</v>
      </c>
      <c r="AF23" s="9" t="s">
        <v>28</v>
      </c>
      <c r="AG23" s="96">
        <f t="shared" si="28"/>
        <v>1.8137847642079807</v>
      </c>
      <c r="AH23" s="97">
        <f t="shared" si="29"/>
        <v>9.5525997581620317</v>
      </c>
      <c r="AI23" s="97">
        <f t="shared" si="30"/>
        <v>31.43893591293833</v>
      </c>
      <c r="AJ23" s="97">
        <f t="shared" si="31"/>
        <v>2.9020556227327692</v>
      </c>
      <c r="AK23" s="97">
        <f t="shared" si="32"/>
        <v>1.9347037484885126</v>
      </c>
      <c r="AL23" s="97">
        <f t="shared" si="33"/>
        <v>2.5392986698911728</v>
      </c>
      <c r="AM23" s="98">
        <f t="shared" si="34"/>
        <v>49.818621523579203</v>
      </c>
      <c r="AN23" s="126">
        <f t="shared" si="35"/>
        <v>0.12091898428053204</v>
      </c>
      <c r="AO23" s="97">
        <f t="shared" si="36"/>
        <v>1.2091898428053205</v>
      </c>
      <c r="AP23" s="97">
        <f t="shared" si="37"/>
        <v>42.321644498186217</v>
      </c>
      <c r="AQ23" s="97">
        <f t="shared" si="38"/>
        <v>1.5719467956469164</v>
      </c>
      <c r="AR23" s="97">
        <f t="shared" si="39"/>
        <v>0.60459492140266025</v>
      </c>
      <c r="AS23" s="97">
        <f t="shared" si="40"/>
        <v>4.7158403869407497</v>
      </c>
      <c r="AT23" s="127">
        <f t="shared" si="41"/>
        <v>49.455864570737603</v>
      </c>
      <c r="AU23" s="134">
        <f t="shared" si="42"/>
        <v>0.36275695284159615</v>
      </c>
      <c r="AV23" s="97">
        <f t="shared" si="43"/>
        <v>1.4510278113663846</v>
      </c>
      <c r="AW23" s="97">
        <f t="shared" si="44"/>
        <v>40.3869407496977</v>
      </c>
      <c r="AX23" s="97">
        <f t="shared" si="45"/>
        <v>3.5066505441354292</v>
      </c>
      <c r="AY23" s="97">
        <f t="shared" si="46"/>
        <v>0.84643288996372434</v>
      </c>
      <c r="AZ23" s="97">
        <f t="shared" si="47"/>
        <v>4.9576783555018133</v>
      </c>
      <c r="BA23" s="135">
        <f t="shared" si="48"/>
        <v>48.488512696493352</v>
      </c>
      <c r="BB23" s="121">
        <f t="shared" si="49"/>
        <v>0.60459492140266025</v>
      </c>
      <c r="BC23" s="97">
        <f t="shared" si="50"/>
        <v>4.2321644498186215</v>
      </c>
      <c r="BD23" s="97">
        <f t="shared" si="51"/>
        <v>40.145102781136636</v>
      </c>
      <c r="BE23" s="97">
        <f t="shared" si="52"/>
        <v>9.3107617896009671</v>
      </c>
      <c r="BF23" s="97">
        <f t="shared" si="53"/>
        <v>1.0882708585247884</v>
      </c>
      <c r="BG23" s="97">
        <f t="shared" si="54"/>
        <v>5.8041112454655384</v>
      </c>
      <c r="BH23" s="104">
        <f t="shared" si="55"/>
        <v>38.814993954050784</v>
      </c>
    </row>
    <row r="24" spans="2:60">
      <c r="B24" s="4" t="s">
        <v>30</v>
      </c>
      <c r="C24" s="107"/>
      <c r="D24" s="107"/>
      <c r="E24" s="107"/>
      <c r="F24" s="107"/>
      <c r="G24" s="107"/>
      <c r="H24" s="107"/>
      <c r="I24" s="110"/>
      <c r="J24" s="113"/>
      <c r="K24" s="107"/>
      <c r="L24" s="107"/>
      <c r="M24" s="107"/>
      <c r="N24" s="107"/>
      <c r="O24" s="107"/>
      <c r="P24" s="114"/>
      <c r="Q24" s="118"/>
      <c r="R24" s="107"/>
      <c r="S24" s="107"/>
      <c r="T24" s="107"/>
      <c r="U24" s="107"/>
      <c r="V24" s="107"/>
      <c r="W24" s="119"/>
      <c r="X24" s="107"/>
      <c r="Y24" s="107"/>
      <c r="Z24" s="107"/>
      <c r="AA24" s="107"/>
      <c r="AB24" s="107"/>
      <c r="AC24" s="107"/>
      <c r="AD24" s="107"/>
      <c r="AF24" s="4" t="s">
        <v>30</v>
      </c>
      <c r="AG24" s="99"/>
      <c r="AH24" s="100"/>
      <c r="AI24" s="100"/>
      <c r="AJ24" s="100"/>
      <c r="AK24" s="100"/>
      <c r="AL24" s="100"/>
      <c r="AM24" s="101"/>
      <c r="AN24" s="128"/>
      <c r="AO24" s="100"/>
      <c r="AP24" s="100"/>
      <c r="AQ24" s="100"/>
      <c r="AR24" s="100"/>
      <c r="AS24" s="100"/>
      <c r="AT24" s="129"/>
      <c r="AU24" s="136"/>
      <c r="AV24" s="100"/>
      <c r="AW24" s="100"/>
      <c r="AX24" s="100"/>
      <c r="AY24" s="100"/>
      <c r="AZ24" s="100"/>
      <c r="BA24" s="137"/>
      <c r="BB24" s="99"/>
      <c r="BC24" s="100"/>
      <c r="BD24" s="100"/>
      <c r="BE24" s="100"/>
      <c r="BF24" s="100"/>
      <c r="BG24" s="100"/>
      <c r="BH24" s="105"/>
    </row>
    <row r="25" spans="2:60">
      <c r="B25" s="9" t="s">
        <v>31</v>
      </c>
      <c r="C25" s="33">
        <v>115</v>
      </c>
      <c r="D25" s="33">
        <v>443</v>
      </c>
      <c r="E25" s="33">
        <v>1135</v>
      </c>
      <c r="F25" s="33">
        <v>117</v>
      </c>
      <c r="G25" s="33">
        <v>61</v>
      </c>
      <c r="H25" s="33">
        <v>98</v>
      </c>
      <c r="I25" s="173">
        <v>1824</v>
      </c>
      <c r="J25" s="174">
        <v>7</v>
      </c>
      <c r="K25" s="33">
        <v>41</v>
      </c>
      <c r="L25" s="33">
        <v>1615</v>
      </c>
      <c r="M25" s="33">
        <v>49</v>
      </c>
      <c r="N25" s="33">
        <v>31</v>
      </c>
      <c r="O25" s="33">
        <v>145</v>
      </c>
      <c r="P25" s="175">
        <v>1905</v>
      </c>
      <c r="Q25" s="176">
        <v>8</v>
      </c>
      <c r="R25" s="33">
        <v>66</v>
      </c>
      <c r="S25" s="33">
        <v>1590</v>
      </c>
      <c r="T25" s="33">
        <v>87</v>
      </c>
      <c r="U25" s="33">
        <v>36</v>
      </c>
      <c r="V25" s="33">
        <v>164</v>
      </c>
      <c r="W25" s="177">
        <v>1842</v>
      </c>
      <c r="X25" s="178">
        <v>18</v>
      </c>
      <c r="Y25" s="33">
        <v>154</v>
      </c>
      <c r="Z25" s="33">
        <v>1582</v>
      </c>
      <c r="AA25" s="33">
        <v>387</v>
      </c>
      <c r="AB25" s="33">
        <v>47</v>
      </c>
      <c r="AC25" s="33">
        <v>185</v>
      </c>
      <c r="AD25" s="33">
        <v>1420</v>
      </c>
      <c r="AF25" s="9" t="s">
        <v>31</v>
      </c>
      <c r="AG25" s="96">
        <f t="shared" ref="AG25:AG26" si="56">C25/(C25+D25+E25+F25+G25+H25+I25)*100</f>
        <v>3.031900870023728</v>
      </c>
      <c r="AH25" s="97">
        <f t="shared" ref="AH25:AH26" si="57">D25/(D25+E25+F25+G25+H25+I25+C25)*100</f>
        <v>11.67940943843923</v>
      </c>
      <c r="AI25" s="97">
        <f t="shared" ref="AI25:AI26" si="58">E25/(E25+F25+G25+H25+I25+D25+C25)*100</f>
        <v>29.923543369364619</v>
      </c>
      <c r="AJ25" s="97">
        <f t="shared" ref="AJ25:AJ26" si="59">F25/(F25+G25+H25+I25+E25+D25+C25)*100</f>
        <v>3.0846295808067494</v>
      </c>
      <c r="AK25" s="97">
        <f t="shared" ref="AK25:AK26" si="60">G25/(G25+H25+I25+E25+D25+C25+F25)*100</f>
        <v>1.6082256788821514</v>
      </c>
      <c r="AL25" s="97">
        <f t="shared" ref="AL25:AL26" si="61">H25/(H25+I25+C25+F25+E25+D25+G25)*100</f>
        <v>2.5837068283680464</v>
      </c>
      <c r="AM25" s="98">
        <f t="shared" ref="AM25:AM26" si="62">I25/(I25+D25+C25+G25+F25+E25+H25)*100</f>
        <v>48.08858423411548</v>
      </c>
      <c r="AN25" s="126">
        <f t="shared" ref="AN25:AN26" si="63">J25/(J25+K25+L25+M25+N25+O25+P25)*100</f>
        <v>0.18455048774057475</v>
      </c>
      <c r="AO25" s="97">
        <f t="shared" ref="AO25:AO26" si="64">K25/(K25+L25+M25+N25+O25+P25+J25)*100</f>
        <v>1.0809385710519377</v>
      </c>
      <c r="AP25" s="97">
        <f t="shared" ref="AP25:AP26" si="65">L25/(L25+M25+N25+O25+P25+K25+J25)*100</f>
        <v>42.578433957289747</v>
      </c>
      <c r="AQ25" s="97">
        <f t="shared" ref="AQ25:AQ26" si="66">M25/(M25+N25+O25+P25+L25+K25+J25)*100</f>
        <v>1.2918534141840232</v>
      </c>
      <c r="AR25" s="97">
        <f t="shared" ref="AR25:AR26" si="67">N25/(N25+O25+P25+L25+K25+J25+M25)*100</f>
        <v>0.81729501713683106</v>
      </c>
      <c r="AS25" s="97">
        <f t="shared" ref="AS25:AS26" si="68">O25/(O25+P25+J25+M25+L25+K25+N25)*100</f>
        <v>3.8228315317690482</v>
      </c>
      <c r="AT25" s="127">
        <f t="shared" ref="AT25:AT26" si="69">P25/(P25+K25+J25+N25+M25+L25+O25)*100</f>
        <v>50.224097020827841</v>
      </c>
      <c r="AU25" s="134">
        <f t="shared" ref="AU25:AU26" si="70">Q25/(Q25+R25+S25+T25+U25+V25+W25)*100</f>
        <v>0.21091484313208544</v>
      </c>
      <c r="AV25" s="97">
        <f t="shared" ref="AV25:AV26" si="71">R25/(R25+S25+T25+U25+V25+W25+Q25)*100</f>
        <v>1.7400474558397045</v>
      </c>
      <c r="AW25" s="97">
        <f t="shared" ref="AW25:AW26" si="72">S25/(S25+T25+U25+V25+W25+R25+Q25)*100</f>
        <v>41.919325072501977</v>
      </c>
      <c r="AX25" s="97">
        <f t="shared" ref="AX25:AX26" si="73">T25/(T25+U25+V25+W25+S25+R25+Q25)*100</f>
        <v>2.2936989190614288</v>
      </c>
      <c r="AY25" s="97">
        <f t="shared" ref="AY25:AY26" si="74">U25/(U25+V25+W25+S25+R25+Q25+T25)*100</f>
        <v>0.94911679409438432</v>
      </c>
      <c r="AZ25" s="97">
        <f t="shared" ref="AZ25:AZ26" si="75">V25/(V25+W25+Q25+T25+S25+R25+U25)*100</f>
        <v>4.3237542842077508</v>
      </c>
      <c r="BA25" s="135">
        <f t="shared" ref="BA25:BA26" si="76">W25/(W25+R25+Q25+U25+T25+S25+V25)*100</f>
        <v>48.56314263116267</v>
      </c>
      <c r="BB25" s="121">
        <f t="shared" ref="BB25:BB26" si="77">X25/(X25+Y25+Z25+AA25+AB25+AC25+AD25)*100</f>
        <v>0.47455839704719216</v>
      </c>
      <c r="BC25" s="97">
        <f t="shared" ref="BC25:BC26" si="78">Y25/(Y25+Z25+AA25+AB25+AC25+AD25+X25)*100</f>
        <v>4.0601107302926449</v>
      </c>
      <c r="BD25" s="97">
        <f t="shared" ref="BD25:BD26" si="79">Z25/(Z25+AA25+AB25+AC25+AD25+Y25+X25)*100</f>
        <v>41.708410229369889</v>
      </c>
      <c r="BE25" s="97">
        <f t="shared" ref="BE25:BE26" si="80">AA25/(AA25+AB25+AC25+AD25+Z25+Y25+X25)*100</f>
        <v>10.203005536514633</v>
      </c>
      <c r="BF25" s="97">
        <f t="shared" ref="BF25:BF26" si="81">AB25/(AB25+AC25+AD25+Z25+Y25+X25+AA25)*100</f>
        <v>1.2391247034010018</v>
      </c>
      <c r="BG25" s="97">
        <f t="shared" ref="BG25:BG26" si="82">AC25/(AC25+AD25+X25+AA25+Z25+Y25+AB25)*100</f>
        <v>4.8774057474294752</v>
      </c>
      <c r="BH25" s="104">
        <f t="shared" ref="BH25:BH26" si="83">AD25/(AD25+Y25+X25+AB25+AA25+Z25+AC25)*100</f>
        <v>37.437384655945159</v>
      </c>
    </row>
    <row r="26" spans="2:60">
      <c r="B26" s="9" t="s">
        <v>33</v>
      </c>
      <c r="C26" s="33">
        <v>55</v>
      </c>
      <c r="D26" s="33">
        <v>158</v>
      </c>
      <c r="E26" s="33">
        <v>419</v>
      </c>
      <c r="F26" s="33">
        <v>54</v>
      </c>
      <c r="G26" s="33">
        <v>17</v>
      </c>
      <c r="H26" s="33">
        <v>26</v>
      </c>
      <c r="I26" s="173">
        <v>684</v>
      </c>
      <c r="J26" s="174">
        <v>4</v>
      </c>
      <c r="K26" s="33">
        <v>21</v>
      </c>
      <c r="L26" s="33">
        <v>664</v>
      </c>
      <c r="M26" s="33">
        <v>32</v>
      </c>
      <c r="N26" s="33">
        <v>6</v>
      </c>
      <c r="O26" s="33">
        <v>55</v>
      </c>
      <c r="P26" s="175">
        <v>631</v>
      </c>
      <c r="Q26" s="176">
        <v>4</v>
      </c>
      <c r="R26" s="33">
        <v>36</v>
      </c>
      <c r="S26" s="33">
        <v>644</v>
      </c>
      <c r="T26" s="33">
        <v>68</v>
      </c>
      <c r="U26" s="33">
        <v>9</v>
      </c>
      <c r="V26" s="33">
        <v>54</v>
      </c>
      <c r="W26" s="177">
        <v>598</v>
      </c>
      <c r="X26" s="178">
        <v>12</v>
      </c>
      <c r="Y26" s="33">
        <v>68</v>
      </c>
      <c r="Z26" s="33">
        <v>656</v>
      </c>
      <c r="AA26" s="33">
        <v>196</v>
      </c>
      <c r="AB26" s="33">
        <v>22</v>
      </c>
      <c r="AC26" s="33">
        <v>70</v>
      </c>
      <c r="AD26" s="33">
        <v>389</v>
      </c>
      <c r="AF26" s="9" t="s">
        <v>33</v>
      </c>
      <c r="AG26" s="96">
        <f t="shared" si="56"/>
        <v>3.8924274593064405</v>
      </c>
      <c r="AH26" s="97">
        <f t="shared" si="57"/>
        <v>11.181882519462137</v>
      </c>
      <c r="AI26" s="97">
        <f t="shared" si="58"/>
        <v>29.653220099079974</v>
      </c>
      <c r="AJ26" s="97">
        <f t="shared" si="59"/>
        <v>3.8216560509554141</v>
      </c>
      <c r="AK26" s="97">
        <f t="shared" si="60"/>
        <v>1.203113941967445</v>
      </c>
      <c r="AL26" s="97">
        <f t="shared" si="61"/>
        <v>1.840056617126681</v>
      </c>
      <c r="AM26" s="98">
        <f t="shared" si="62"/>
        <v>48.407643312101911</v>
      </c>
      <c r="AN26" s="126">
        <f t="shared" si="63"/>
        <v>0.28308563340410475</v>
      </c>
      <c r="AO26" s="97">
        <f t="shared" si="64"/>
        <v>1.48619957537155</v>
      </c>
      <c r="AP26" s="97">
        <f t="shared" si="65"/>
        <v>46.992215145081389</v>
      </c>
      <c r="AQ26" s="97">
        <f t="shared" si="66"/>
        <v>2.264685067232838</v>
      </c>
      <c r="AR26" s="97">
        <f t="shared" si="67"/>
        <v>0.42462845010615713</v>
      </c>
      <c r="AS26" s="97">
        <f t="shared" si="68"/>
        <v>3.8924274593064405</v>
      </c>
      <c r="AT26" s="127">
        <f t="shared" si="69"/>
        <v>44.65675866949752</v>
      </c>
      <c r="AU26" s="134">
        <f t="shared" si="70"/>
        <v>0.28308563340410475</v>
      </c>
      <c r="AV26" s="97">
        <f t="shared" si="71"/>
        <v>2.547770700636943</v>
      </c>
      <c r="AW26" s="97">
        <f t="shared" si="72"/>
        <v>45.576786978060859</v>
      </c>
      <c r="AX26" s="97">
        <f t="shared" si="73"/>
        <v>4.8124557678697801</v>
      </c>
      <c r="AY26" s="97">
        <f t="shared" si="74"/>
        <v>0.63694267515923575</v>
      </c>
      <c r="AZ26" s="97">
        <f t="shared" si="75"/>
        <v>3.8216560509554141</v>
      </c>
      <c r="BA26" s="135">
        <f t="shared" si="76"/>
        <v>42.32130219391366</v>
      </c>
      <c r="BB26" s="121">
        <f t="shared" si="77"/>
        <v>0.84925690021231426</v>
      </c>
      <c r="BC26" s="97">
        <f t="shared" si="78"/>
        <v>4.8124557678697801</v>
      </c>
      <c r="BD26" s="97">
        <f t="shared" si="79"/>
        <v>46.426043878273177</v>
      </c>
      <c r="BE26" s="97">
        <f t="shared" si="80"/>
        <v>13.87119603680113</v>
      </c>
      <c r="BF26" s="97">
        <f t="shared" si="81"/>
        <v>1.556970983722576</v>
      </c>
      <c r="BG26" s="97">
        <f t="shared" si="82"/>
        <v>4.9539985845718331</v>
      </c>
      <c r="BH26" s="104">
        <f t="shared" si="83"/>
        <v>27.530077848549183</v>
      </c>
    </row>
    <row r="35" spans="8:8" ht="17.399999999999999">
      <c r="H35" s="1"/>
    </row>
    <row r="36" spans="8:8" ht="17.399999999999999">
      <c r="H36" s="1"/>
    </row>
  </sheetData>
  <mergeCells count="10">
    <mergeCell ref="B7:B8"/>
    <mergeCell ref="AF7:AF8"/>
    <mergeCell ref="AG7:AM7"/>
    <mergeCell ref="AN7:AT7"/>
    <mergeCell ref="AU7:BA7"/>
    <mergeCell ref="BB7:BH7"/>
    <mergeCell ref="C7:I7"/>
    <mergeCell ref="J7:P7"/>
    <mergeCell ref="Q7:W7"/>
    <mergeCell ref="X7:AD7"/>
  </mergeCells>
  <hyperlinks>
    <hyperlink ref="B3" location="Index!A1" display="&lt;&lt; back"/>
  </hyperlinks>
  <pageMargins left="0.70866141732283472" right="0.70866141732283472" top="0.74803149606299213" bottom="0.74803149606299213" header="0.31496062992125984" footer="0.31496062992125984"/>
  <pageSetup paperSize="9" orientation="landscape" verticalDpi="0" r:id="rId1"/>
</worksheet>
</file>

<file path=xl/worksheets/sheet14.xml><?xml version="1.0" encoding="utf-8"?>
<worksheet xmlns="http://schemas.openxmlformats.org/spreadsheetml/2006/main" xmlns:r="http://schemas.openxmlformats.org/officeDocument/2006/relationships">
  <dimension ref="A1:AB26"/>
  <sheetViews>
    <sheetView showGridLines="0" zoomScaleNormal="100" workbookViewId="0"/>
  </sheetViews>
  <sheetFormatPr defaultRowHeight="14.4"/>
  <cols>
    <col min="1" max="1" width="3.44140625" customWidth="1"/>
    <col min="2" max="2" width="28.33203125" customWidth="1"/>
    <col min="3" max="14" width="11.6640625" customWidth="1"/>
    <col min="15" max="15" width="3.44140625" customWidth="1"/>
    <col min="16" max="16" width="27.6640625" customWidth="1"/>
    <col min="17" max="28" width="11.6640625" customWidth="1"/>
  </cols>
  <sheetData>
    <row r="1" spans="1:28" ht="17.399999999999999">
      <c r="B1" s="1" t="s">
        <v>4</v>
      </c>
    </row>
    <row r="2" spans="1:28" ht="19.8">
      <c r="A2" s="23"/>
      <c r="B2" s="1" t="s">
        <v>101</v>
      </c>
    </row>
    <row r="3" spans="1:28">
      <c r="B3" s="146" t="s">
        <v>5</v>
      </c>
    </row>
    <row r="4" spans="1:28" ht="18" customHeight="1">
      <c r="B4" s="1" t="s">
        <v>128</v>
      </c>
      <c r="C4" s="1"/>
      <c r="D4" s="1"/>
      <c r="E4" s="1"/>
      <c r="F4" s="1"/>
      <c r="G4" s="1"/>
      <c r="H4" s="1"/>
      <c r="I4" s="1"/>
      <c r="J4" s="1"/>
      <c r="K4" s="1"/>
      <c r="L4" s="1"/>
      <c r="M4" s="1"/>
      <c r="N4" s="1"/>
    </row>
    <row r="5" spans="1:28" ht="4.5" customHeight="1"/>
    <row r="6" spans="1:28">
      <c r="B6" s="16" t="s">
        <v>47</v>
      </c>
      <c r="P6" s="16" t="s">
        <v>48</v>
      </c>
    </row>
    <row r="7" spans="1:28" ht="24" customHeight="1">
      <c r="B7" s="207" t="s">
        <v>35</v>
      </c>
      <c r="C7" s="202" t="s">
        <v>96</v>
      </c>
      <c r="D7" s="205"/>
      <c r="E7" s="205"/>
      <c r="F7" s="205"/>
      <c r="G7" s="205"/>
      <c r="H7" s="206"/>
      <c r="I7" s="205" t="s">
        <v>99</v>
      </c>
      <c r="J7" s="205"/>
      <c r="K7" s="205"/>
      <c r="L7" s="205"/>
      <c r="M7" s="205"/>
      <c r="N7" s="201"/>
      <c r="P7" s="207" t="s">
        <v>35</v>
      </c>
      <c r="Q7" s="202" t="s">
        <v>96</v>
      </c>
      <c r="R7" s="205"/>
      <c r="S7" s="205"/>
      <c r="T7" s="205"/>
      <c r="U7" s="205"/>
      <c r="V7" s="206"/>
      <c r="W7" s="205" t="s">
        <v>99</v>
      </c>
      <c r="X7" s="205"/>
      <c r="Y7" s="205"/>
      <c r="Z7" s="205"/>
      <c r="AA7" s="205"/>
      <c r="AB7" s="201"/>
    </row>
    <row r="8" spans="1:28" ht="34.5" customHeight="1">
      <c r="B8" s="208"/>
      <c r="C8" s="167" t="s">
        <v>60</v>
      </c>
      <c r="D8" s="167" t="s">
        <v>61</v>
      </c>
      <c r="E8" s="167" t="s">
        <v>62</v>
      </c>
      <c r="F8" s="167" t="s">
        <v>63</v>
      </c>
      <c r="G8" s="167" t="s">
        <v>64</v>
      </c>
      <c r="H8" s="38" t="s">
        <v>97</v>
      </c>
      <c r="I8" s="166" t="s">
        <v>60</v>
      </c>
      <c r="J8" s="167" t="s">
        <v>61</v>
      </c>
      <c r="K8" s="167" t="s">
        <v>62</v>
      </c>
      <c r="L8" s="167" t="s">
        <v>63</v>
      </c>
      <c r="M8" s="167" t="s">
        <v>64</v>
      </c>
      <c r="N8" s="167" t="s">
        <v>97</v>
      </c>
      <c r="P8" s="208"/>
      <c r="Q8" s="167" t="s">
        <v>60</v>
      </c>
      <c r="R8" s="167" t="s">
        <v>61</v>
      </c>
      <c r="S8" s="167" t="s">
        <v>62</v>
      </c>
      <c r="T8" s="167" t="s">
        <v>63</v>
      </c>
      <c r="U8" s="167" t="s">
        <v>64</v>
      </c>
      <c r="V8" s="38" t="s">
        <v>97</v>
      </c>
      <c r="W8" s="166" t="s">
        <v>60</v>
      </c>
      <c r="X8" s="167" t="s">
        <v>61</v>
      </c>
      <c r="Y8" s="167" t="s">
        <v>62</v>
      </c>
      <c r="Z8" s="167" t="s">
        <v>63</v>
      </c>
      <c r="AA8" s="167" t="s">
        <v>64</v>
      </c>
      <c r="AB8" s="167" t="s">
        <v>97</v>
      </c>
    </row>
    <row r="9" spans="1:28">
      <c r="B9" s="4" t="s">
        <v>0</v>
      </c>
      <c r="C9" s="4"/>
      <c r="D9" s="4"/>
      <c r="E9" s="4"/>
      <c r="F9" s="4"/>
      <c r="G9" s="4"/>
      <c r="H9" s="44"/>
      <c r="I9" s="4"/>
      <c r="J9" s="4"/>
      <c r="K9" s="4"/>
      <c r="L9" s="4"/>
      <c r="M9" s="4"/>
      <c r="N9" s="4"/>
      <c r="P9" s="4" t="s">
        <v>0</v>
      </c>
      <c r="Q9" s="5"/>
      <c r="R9" s="5"/>
      <c r="S9" s="5"/>
      <c r="T9" s="5"/>
      <c r="U9" s="5"/>
      <c r="V9" s="39"/>
    </row>
    <row r="10" spans="1:28">
      <c r="B10" s="6" t="s">
        <v>0</v>
      </c>
      <c r="C10" s="7">
        <v>1117</v>
      </c>
      <c r="D10" s="7">
        <v>442</v>
      </c>
      <c r="E10" s="7">
        <v>335</v>
      </c>
      <c r="F10" s="7">
        <v>222</v>
      </c>
      <c r="G10" s="7">
        <v>563</v>
      </c>
      <c r="H10" s="40">
        <v>2969</v>
      </c>
      <c r="I10" s="21">
        <v>1036</v>
      </c>
      <c r="J10" s="7">
        <v>547</v>
      </c>
      <c r="K10" s="7">
        <v>495</v>
      </c>
      <c r="L10" s="7">
        <v>204</v>
      </c>
      <c r="M10" s="7">
        <v>231</v>
      </c>
      <c r="N10" s="7">
        <v>3135</v>
      </c>
      <c r="P10" s="6" t="s">
        <v>0</v>
      </c>
      <c r="Q10" s="11">
        <f>C10/SUM($C10:$H10)*100</f>
        <v>19.776912181303118</v>
      </c>
      <c r="R10" s="11">
        <f t="shared" ref="R10:V10" si="0">D10/SUM($C10:$H10)*100</f>
        <v>7.8257790368271944</v>
      </c>
      <c r="S10" s="11">
        <f t="shared" si="0"/>
        <v>5.9313031161473084</v>
      </c>
      <c r="T10" s="11">
        <f t="shared" si="0"/>
        <v>3.9305949008498584</v>
      </c>
      <c r="U10" s="11">
        <f t="shared" si="0"/>
        <v>9.9681303116147308</v>
      </c>
      <c r="V10" s="69">
        <f t="shared" si="0"/>
        <v>52.567280453257794</v>
      </c>
      <c r="W10" s="19">
        <f t="shared" ref="W10:AB10" si="1">I10/SUM($I10:$N10)*100</f>
        <v>18.342776203966004</v>
      </c>
      <c r="X10" s="11">
        <f t="shared" si="1"/>
        <v>9.6848441926345608</v>
      </c>
      <c r="Y10" s="11">
        <f t="shared" si="1"/>
        <v>8.7641643059490093</v>
      </c>
      <c r="Z10" s="11">
        <f t="shared" si="1"/>
        <v>3.6118980169971673</v>
      </c>
      <c r="AA10" s="11">
        <f t="shared" si="1"/>
        <v>4.0899433427762037</v>
      </c>
      <c r="AB10" s="11">
        <f t="shared" si="1"/>
        <v>55.506373937677054</v>
      </c>
    </row>
    <row r="11" spans="1:28">
      <c r="B11" s="4" t="s">
        <v>7</v>
      </c>
      <c r="C11" s="8"/>
      <c r="D11" s="8"/>
      <c r="E11" s="8"/>
      <c r="F11" s="8"/>
      <c r="G11" s="8"/>
      <c r="H11" s="41"/>
      <c r="I11" s="8"/>
      <c r="J11" s="8"/>
      <c r="K11" s="8"/>
      <c r="L11" s="8"/>
      <c r="M11" s="8"/>
      <c r="N11" s="8"/>
      <c r="P11" s="4" t="s">
        <v>7</v>
      </c>
      <c r="Q11" s="12"/>
      <c r="R11" s="12"/>
      <c r="S11" s="12"/>
      <c r="T11" s="12"/>
      <c r="U11" s="12"/>
      <c r="V11" s="70"/>
    </row>
    <row r="12" spans="1:28">
      <c r="B12" s="9" t="s">
        <v>1</v>
      </c>
      <c r="C12" s="10">
        <v>58</v>
      </c>
      <c r="D12" s="10">
        <v>35</v>
      </c>
      <c r="E12" s="10">
        <v>41</v>
      </c>
      <c r="F12" s="10">
        <v>24</v>
      </c>
      <c r="G12" s="18">
        <v>95</v>
      </c>
      <c r="H12" s="42">
        <v>938</v>
      </c>
      <c r="I12" s="22">
        <v>65</v>
      </c>
      <c r="J12" s="10">
        <v>58</v>
      </c>
      <c r="K12" s="10">
        <v>85</v>
      </c>
      <c r="L12" s="10">
        <v>39</v>
      </c>
      <c r="M12" s="18">
        <v>57</v>
      </c>
      <c r="N12" s="36">
        <v>887</v>
      </c>
      <c r="P12" s="9" t="s">
        <v>1</v>
      </c>
      <c r="Q12" s="13">
        <f>C12/SUM($C12:$H12)*100</f>
        <v>4.8698572628043664</v>
      </c>
      <c r="R12" s="13">
        <f t="shared" ref="R12:R15" si="2">D12/SUM($C12:$H12)*100</f>
        <v>2.9387069689336691</v>
      </c>
      <c r="S12" s="13">
        <f t="shared" ref="S12:S15" si="3">E12/SUM($C12:$H12)*100</f>
        <v>3.4424853064651555</v>
      </c>
      <c r="T12" s="13">
        <f t="shared" ref="T12:T15" si="4">F12/SUM($C12:$H12)*100</f>
        <v>2.0151133501259446</v>
      </c>
      <c r="U12" s="13">
        <f t="shared" ref="U12:U15" si="5">G12/SUM($C12:$H12)*100</f>
        <v>7.9764903442485311</v>
      </c>
      <c r="V12" s="138">
        <f t="shared" ref="V12:V15" si="6">H12/SUM($C12:$H12)*100</f>
        <v>78.757346767422334</v>
      </c>
      <c r="W12" s="20">
        <f t="shared" ref="W12:W15" si="7">I12/SUM($I12:$N12)*100</f>
        <v>5.4575986565910997</v>
      </c>
      <c r="X12" s="13">
        <f t="shared" ref="X12:X15" si="8">J12/SUM($I12:$N12)*100</f>
        <v>4.8698572628043664</v>
      </c>
      <c r="Y12" s="13">
        <f t="shared" ref="Y12:Y15" si="9">K12/SUM($I12:$N12)*100</f>
        <v>7.1368597816960531</v>
      </c>
      <c r="Z12" s="13">
        <f t="shared" ref="Z12:Z15" si="10">L12/SUM($I12:$N12)*100</f>
        <v>3.2745591939546599</v>
      </c>
      <c r="AA12" s="13">
        <f t="shared" ref="AA12:AA15" si="11">M12/SUM($I12:$N12)*100</f>
        <v>4.7858942065491181</v>
      </c>
      <c r="AB12" s="20">
        <f t="shared" ref="AB12:AB15" si="12">N12/SUM($I12:$N12)*100</f>
        <v>74.475230898404703</v>
      </c>
    </row>
    <row r="13" spans="1:28">
      <c r="B13" s="9" t="s">
        <v>9</v>
      </c>
      <c r="C13" s="10">
        <v>287</v>
      </c>
      <c r="D13" s="10">
        <v>127</v>
      </c>
      <c r="E13" s="10">
        <v>92</v>
      </c>
      <c r="F13" s="10">
        <v>54</v>
      </c>
      <c r="G13" s="18">
        <v>187</v>
      </c>
      <c r="H13" s="42">
        <v>1257</v>
      </c>
      <c r="I13" s="22">
        <v>251</v>
      </c>
      <c r="J13" s="10">
        <v>156</v>
      </c>
      <c r="K13" s="10">
        <v>173</v>
      </c>
      <c r="L13" s="10">
        <v>76</v>
      </c>
      <c r="M13" s="18">
        <v>77</v>
      </c>
      <c r="N13" s="36">
        <v>1271</v>
      </c>
      <c r="P13" s="9" t="s">
        <v>9</v>
      </c>
      <c r="Q13" s="13">
        <f>C13/SUM($C13:$H13)*100</f>
        <v>14.321357285429142</v>
      </c>
      <c r="R13" s="13">
        <f t="shared" si="2"/>
        <v>6.3373253493013966</v>
      </c>
      <c r="S13" s="13">
        <f t="shared" si="3"/>
        <v>4.5908183632734527</v>
      </c>
      <c r="T13" s="13">
        <f t="shared" si="4"/>
        <v>2.6946107784431139</v>
      </c>
      <c r="U13" s="13">
        <f t="shared" si="5"/>
        <v>9.3313373253493008</v>
      </c>
      <c r="V13" s="138">
        <f t="shared" si="6"/>
        <v>62.724550898203589</v>
      </c>
      <c r="W13" s="20">
        <f t="shared" si="7"/>
        <v>12.5249500998004</v>
      </c>
      <c r="X13" s="13">
        <f t="shared" si="8"/>
        <v>7.7844311377245514</v>
      </c>
      <c r="Y13" s="13">
        <f t="shared" si="9"/>
        <v>8.6327345309381247</v>
      </c>
      <c r="Z13" s="13">
        <f t="shared" si="10"/>
        <v>3.7924151696606789</v>
      </c>
      <c r="AA13" s="13">
        <f t="shared" si="11"/>
        <v>3.8423153692614771</v>
      </c>
      <c r="AB13" s="20">
        <f t="shared" si="12"/>
        <v>63.423153692614775</v>
      </c>
    </row>
    <row r="14" spans="1:28">
      <c r="B14" s="9" t="s">
        <v>11</v>
      </c>
      <c r="C14" s="10">
        <v>469</v>
      </c>
      <c r="D14" s="10">
        <v>140</v>
      </c>
      <c r="E14" s="10">
        <v>112</v>
      </c>
      <c r="F14" s="10">
        <v>86</v>
      </c>
      <c r="G14" s="18">
        <v>160</v>
      </c>
      <c r="H14" s="42">
        <v>670</v>
      </c>
      <c r="I14" s="22">
        <v>397</v>
      </c>
      <c r="J14" s="10">
        <v>185</v>
      </c>
      <c r="K14" s="10">
        <v>142</v>
      </c>
      <c r="L14" s="10">
        <v>60</v>
      </c>
      <c r="M14" s="18">
        <v>73</v>
      </c>
      <c r="N14" s="36">
        <v>780</v>
      </c>
      <c r="P14" s="9" t="s">
        <v>11</v>
      </c>
      <c r="Q14" s="13">
        <f t="shared" ref="Q14:Q15" si="13">C14/SUM($C14:$H14)*100</f>
        <v>28.649969456322545</v>
      </c>
      <c r="R14" s="13">
        <f t="shared" si="2"/>
        <v>8.5522296884544886</v>
      </c>
      <c r="S14" s="13">
        <f t="shared" si="3"/>
        <v>6.8417837507635912</v>
      </c>
      <c r="T14" s="13">
        <f t="shared" si="4"/>
        <v>5.2535125229077577</v>
      </c>
      <c r="U14" s="13">
        <f t="shared" si="5"/>
        <v>9.7739767868051324</v>
      </c>
      <c r="V14" s="138">
        <f t="shared" si="6"/>
        <v>40.928527794746486</v>
      </c>
      <c r="W14" s="20">
        <f t="shared" si="7"/>
        <v>24.251679902260232</v>
      </c>
      <c r="X14" s="13">
        <f t="shared" si="8"/>
        <v>11.301160659743433</v>
      </c>
      <c r="Y14" s="13">
        <f t="shared" si="9"/>
        <v>8.6744043982895533</v>
      </c>
      <c r="Z14" s="13">
        <f t="shared" si="10"/>
        <v>3.6652412950519242</v>
      </c>
      <c r="AA14" s="13">
        <f t="shared" si="11"/>
        <v>4.4593769089798414</v>
      </c>
      <c r="AB14" s="20">
        <f t="shared" si="12"/>
        <v>47.648136835675018</v>
      </c>
    </row>
    <row r="15" spans="1:28">
      <c r="B15" s="9" t="s">
        <v>13</v>
      </c>
      <c r="C15" s="10">
        <v>303</v>
      </c>
      <c r="D15" s="10">
        <v>140</v>
      </c>
      <c r="E15" s="10">
        <v>90</v>
      </c>
      <c r="F15" s="10">
        <v>58</v>
      </c>
      <c r="G15" s="18">
        <v>121</v>
      </c>
      <c r="H15" s="42">
        <v>104</v>
      </c>
      <c r="I15" s="22">
        <v>323</v>
      </c>
      <c r="J15" s="10">
        <v>148</v>
      </c>
      <c r="K15" s="10">
        <v>95</v>
      </c>
      <c r="L15" s="10">
        <v>29</v>
      </c>
      <c r="M15" s="18">
        <v>24</v>
      </c>
      <c r="N15" s="36">
        <v>197</v>
      </c>
      <c r="P15" s="9" t="s">
        <v>13</v>
      </c>
      <c r="Q15" s="13">
        <f t="shared" si="13"/>
        <v>37.132352941176471</v>
      </c>
      <c r="R15" s="13">
        <f t="shared" si="2"/>
        <v>17.156862745098039</v>
      </c>
      <c r="S15" s="13">
        <f t="shared" si="3"/>
        <v>11.029411764705882</v>
      </c>
      <c r="T15" s="13">
        <f t="shared" si="4"/>
        <v>7.1078431372549016</v>
      </c>
      <c r="U15" s="13">
        <f t="shared" si="5"/>
        <v>14.828431372549019</v>
      </c>
      <c r="V15" s="138">
        <f t="shared" si="6"/>
        <v>12.745098039215685</v>
      </c>
      <c r="W15" s="20">
        <f t="shared" si="7"/>
        <v>39.583333333333329</v>
      </c>
      <c r="X15" s="13">
        <f t="shared" si="8"/>
        <v>18.137254901960784</v>
      </c>
      <c r="Y15" s="13">
        <f t="shared" si="9"/>
        <v>11.642156862745098</v>
      </c>
      <c r="Z15" s="13">
        <f t="shared" si="10"/>
        <v>3.5539215686274508</v>
      </c>
      <c r="AA15" s="13">
        <f t="shared" si="11"/>
        <v>2.9411764705882351</v>
      </c>
      <c r="AB15" s="20">
        <f t="shared" si="12"/>
        <v>24.142156862745097</v>
      </c>
    </row>
    <row r="16" spans="1:28">
      <c r="B16" s="4" t="s">
        <v>15</v>
      </c>
      <c r="C16" s="8"/>
      <c r="D16" s="8"/>
      <c r="E16" s="8"/>
      <c r="F16" s="8"/>
      <c r="G16" s="8"/>
      <c r="H16" s="41"/>
      <c r="I16" s="8"/>
      <c r="J16" s="8"/>
      <c r="K16" s="8"/>
      <c r="L16" s="8"/>
      <c r="M16" s="8"/>
      <c r="N16" s="8"/>
      <c r="P16" s="4" t="s">
        <v>15</v>
      </c>
      <c r="Q16" s="12"/>
      <c r="R16" s="12"/>
      <c r="S16" s="12"/>
      <c r="T16" s="12"/>
      <c r="U16" s="12"/>
      <c r="V16" s="70"/>
    </row>
    <row r="17" spans="2:28">
      <c r="B17" s="9" t="s">
        <v>16</v>
      </c>
      <c r="C17" s="10">
        <v>484</v>
      </c>
      <c r="D17" s="10">
        <v>163</v>
      </c>
      <c r="E17" s="10">
        <v>70</v>
      </c>
      <c r="F17" s="10">
        <v>37</v>
      </c>
      <c r="G17" s="18">
        <v>33</v>
      </c>
      <c r="H17" s="42">
        <v>836</v>
      </c>
      <c r="I17" s="22">
        <v>359</v>
      </c>
      <c r="J17" s="10">
        <v>141</v>
      </c>
      <c r="K17" s="10">
        <v>110</v>
      </c>
      <c r="L17" s="10">
        <v>46</v>
      </c>
      <c r="M17" s="18">
        <v>37</v>
      </c>
      <c r="N17" s="36">
        <v>930</v>
      </c>
      <c r="P17" s="9" t="s">
        <v>16</v>
      </c>
      <c r="Q17" s="13">
        <f t="shared" ref="Q17:Q23" si="14">C17/SUM($C17:$H17)*100</f>
        <v>29.821318545902649</v>
      </c>
      <c r="R17" s="13">
        <f t="shared" ref="R17:R23" si="15">D17/SUM($C17:$H17)*100</f>
        <v>10.04313000616143</v>
      </c>
      <c r="S17" s="13">
        <f t="shared" ref="S17:S23" si="16">E17/SUM($C17:$H17)*100</f>
        <v>4.3130006161429453</v>
      </c>
      <c r="T17" s="13">
        <f t="shared" ref="T17:T23" si="17">F17/SUM($C17:$H17)*100</f>
        <v>2.2797288971041283</v>
      </c>
      <c r="U17" s="13">
        <f t="shared" ref="U17:U23" si="18">G17/SUM($C17:$H17)*100</f>
        <v>2.033271719038817</v>
      </c>
      <c r="V17" s="138">
        <f t="shared" ref="V17:V23" si="19">H17/SUM($C17:$H17)*100</f>
        <v>51.509550215650037</v>
      </c>
      <c r="W17" s="20">
        <f t="shared" ref="W17" si="20">I17/SUM($I17:$N17)*100</f>
        <v>22.119531731361675</v>
      </c>
      <c r="X17" s="13">
        <f t="shared" ref="X17" si="21">J17/SUM($I17:$N17)*100</f>
        <v>8.6876155268022188</v>
      </c>
      <c r="Y17" s="13">
        <f t="shared" ref="Y17" si="22">K17/SUM($I17:$N17)*100</f>
        <v>6.7775723967960566</v>
      </c>
      <c r="Z17" s="13">
        <f t="shared" ref="Z17" si="23">L17/SUM($I17:$N17)*100</f>
        <v>2.8342575477510783</v>
      </c>
      <c r="AA17" s="13">
        <f t="shared" ref="AA17" si="24">M17/SUM($I17:$N17)*100</f>
        <v>2.2797288971041283</v>
      </c>
      <c r="AB17" s="20">
        <f t="shared" ref="AB17" si="25">N17/SUM($I17:$N17)*100</f>
        <v>57.301293900184845</v>
      </c>
    </row>
    <row r="18" spans="2:28">
      <c r="B18" s="9" t="s">
        <v>18</v>
      </c>
      <c r="C18" s="10">
        <v>109</v>
      </c>
      <c r="D18" s="10">
        <v>37</v>
      </c>
      <c r="E18" s="10">
        <v>38</v>
      </c>
      <c r="F18" s="10">
        <v>19</v>
      </c>
      <c r="G18" s="18">
        <v>29</v>
      </c>
      <c r="H18" s="42">
        <v>387</v>
      </c>
      <c r="I18" s="22">
        <v>94</v>
      </c>
      <c r="J18" s="10">
        <v>44</v>
      </c>
      <c r="K18" s="10">
        <v>43</v>
      </c>
      <c r="L18" s="10">
        <v>19</v>
      </c>
      <c r="M18" s="18">
        <v>16</v>
      </c>
      <c r="N18" s="36">
        <v>403</v>
      </c>
      <c r="P18" s="9" t="s">
        <v>18</v>
      </c>
      <c r="Q18" s="13">
        <f t="shared" si="14"/>
        <v>17.609046849757672</v>
      </c>
      <c r="R18" s="13">
        <f t="shared" si="15"/>
        <v>5.9773828756058158</v>
      </c>
      <c r="S18" s="13">
        <f t="shared" si="16"/>
        <v>6.1389337641357029</v>
      </c>
      <c r="T18" s="13">
        <f t="shared" si="17"/>
        <v>3.0694668820678515</v>
      </c>
      <c r="U18" s="13">
        <f t="shared" si="18"/>
        <v>4.6849757673667201</v>
      </c>
      <c r="V18" s="138">
        <f t="shared" si="19"/>
        <v>62.520193861066232</v>
      </c>
      <c r="W18" s="20">
        <f t="shared" ref="W18:W26" si="26">I18/SUM($I18:$N18)*100</f>
        <v>15.18578352180937</v>
      </c>
      <c r="X18" s="13">
        <f t="shared" ref="X18:X26" si="27">J18/SUM($I18:$N18)*100</f>
        <v>7.1082390953150245</v>
      </c>
      <c r="Y18" s="13">
        <f t="shared" ref="Y18:Y26" si="28">K18/SUM($I18:$N18)*100</f>
        <v>6.9466882067851374</v>
      </c>
      <c r="Z18" s="13">
        <f t="shared" ref="Z18:Z26" si="29">L18/SUM($I18:$N18)*100</f>
        <v>3.0694668820678515</v>
      </c>
      <c r="AA18" s="13">
        <f t="shared" ref="AA18:AA26" si="30">M18/SUM($I18:$N18)*100</f>
        <v>2.5848142164781907</v>
      </c>
      <c r="AB18" s="20">
        <f t="shared" ref="AB18:AB26" si="31">N18/SUM($I18:$N18)*100</f>
        <v>65.105008077544426</v>
      </c>
    </row>
    <row r="19" spans="2:28">
      <c r="B19" s="9" t="s">
        <v>20</v>
      </c>
      <c r="C19" s="10">
        <v>258</v>
      </c>
      <c r="D19" s="10">
        <v>123</v>
      </c>
      <c r="E19" s="10">
        <v>74</v>
      </c>
      <c r="F19" s="10">
        <v>59</v>
      </c>
      <c r="G19" s="18">
        <v>141</v>
      </c>
      <c r="H19" s="42">
        <v>1064</v>
      </c>
      <c r="I19" s="22">
        <v>212</v>
      </c>
      <c r="J19" s="10">
        <v>162</v>
      </c>
      <c r="K19" s="10">
        <v>175</v>
      </c>
      <c r="L19" s="10">
        <v>67</v>
      </c>
      <c r="M19" s="18">
        <v>83</v>
      </c>
      <c r="N19" s="36">
        <v>1020</v>
      </c>
      <c r="P19" s="9" t="s">
        <v>20</v>
      </c>
      <c r="Q19" s="13">
        <f t="shared" si="14"/>
        <v>15.008726003490402</v>
      </c>
      <c r="R19" s="13">
        <f t="shared" si="15"/>
        <v>7.1553228621291449</v>
      </c>
      <c r="S19" s="13">
        <f t="shared" si="16"/>
        <v>4.3048283885980219</v>
      </c>
      <c r="T19" s="13">
        <f t="shared" si="17"/>
        <v>3.4322280395578821</v>
      </c>
      <c r="U19" s="13">
        <f t="shared" si="18"/>
        <v>8.2024432809773113</v>
      </c>
      <c r="V19" s="138">
        <f t="shared" si="19"/>
        <v>61.896451425247236</v>
      </c>
      <c r="W19" s="20">
        <f t="shared" si="26"/>
        <v>12.332751599767306</v>
      </c>
      <c r="X19" s="13">
        <f t="shared" si="27"/>
        <v>9.4240837696335085</v>
      </c>
      <c r="Y19" s="13">
        <f t="shared" si="28"/>
        <v>10.180337405468295</v>
      </c>
      <c r="Z19" s="13">
        <f t="shared" si="29"/>
        <v>3.8976148923792904</v>
      </c>
      <c r="AA19" s="13">
        <f t="shared" si="30"/>
        <v>4.828388598022106</v>
      </c>
      <c r="AB19" s="20">
        <f t="shared" si="31"/>
        <v>59.336823734729492</v>
      </c>
    </row>
    <row r="20" spans="2:28">
      <c r="B20" s="9" t="s">
        <v>22</v>
      </c>
      <c r="C20" s="10">
        <v>55</v>
      </c>
      <c r="D20" s="10">
        <v>29</v>
      </c>
      <c r="E20" s="10">
        <v>13</v>
      </c>
      <c r="F20" s="10">
        <v>16</v>
      </c>
      <c r="G20" s="18">
        <v>10</v>
      </c>
      <c r="H20" s="42">
        <v>71</v>
      </c>
      <c r="I20" s="22">
        <v>48</v>
      </c>
      <c r="J20" s="10">
        <v>31</v>
      </c>
      <c r="K20" s="10">
        <v>18</v>
      </c>
      <c r="L20" s="10">
        <v>7</v>
      </c>
      <c r="M20" s="18">
        <v>7</v>
      </c>
      <c r="N20" s="36">
        <v>83</v>
      </c>
      <c r="P20" s="9" t="s">
        <v>22</v>
      </c>
      <c r="Q20" s="13">
        <f t="shared" si="14"/>
        <v>28.350515463917525</v>
      </c>
      <c r="R20" s="13">
        <f t="shared" si="15"/>
        <v>14.948453608247423</v>
      </c>
      <c r="S20" s="13">
        <f t="shared" si="16"/>
        <v>6.7010309278350517</v>
      </c>
      <c r="T20" s="13">
        <f t="shared" si="17"/>
        <v>8.2474226804123703</v>
      </c>
      <c r="U20" s="13">
        <f t="shared" si="18"/>
        <v>5.1546391752577314</v>
      </c>
      <c r="V20" s="138">
        <f t="shared" si="19"/>
        <v>36.597938144329895</v>
      </c>
      <c r="W20" s="20">
        <f t="shared" si="26"/>
        <v>24.742268041237114</v>
      </c>
      <c r="X20" s="13">
        <f t="shared" si="27"/>
        <v>15.979381443298967</v>
      </c>
      <c r="Y20" s="13">
        <f t="shared" si="28"/>
        <v>9.2783505154639183</v>
      </c>
      <c r="Z20" s="13">
        <f t="shared" si="29"/>
        <v>3.608247422680412</v>
      </c>
      <c r="AA20" s="13">
        <f t="shared" si="30"/>
        <v>3.608247422680412</v>
      </c>
      <c r="AB20" s="20">
        <f t="shared" si="31"/>
        <v>42.783505154639172</v>
      </c>
    </row>
    <row r="21" spans="2:28">
      <c r="B21" s="9" t="s">
        <v>24</v>
      </c>
      <c r="C21" s="10">
        <v>59</v>
      </c>
      <c r="D21" s="10">
        <v>16</v>
      </c>
      <c r="E21" s="10">
        <v>14</v>
      </c>
      <c r="F21" s="10">
        <v>3</v>
      </c>
      <c r="G21" s="18">
        <v>11</v>
      </c>
      <c r="H21" s="42">
        <v>256</v>
      </c>
      <c r="I21" s="22">
        <v>63</v>
      </c>
      <c r="J21" s="10">
        <v>31</v>
      </c>
      <c r="K21" s="10">
        <v>33</v>
      </c>
      <c r="L21" s="10">
        <v>20</v>
      </c>
      <c r="M21" s="18">
        <v>19</v>
      </c>
      <c r="N21" s="36">
        <v>193</v>
      </c>
      <c r="P21" s="9" t="s">
        <v>24</v>
      </c>
      <c r="Q21" s="13">
        <f t="shared" si="14"/>
        <v>16.434540389972145</v>
      </c>
      <c r="R21" s="13">
        <f t="shared" si="15"/>
        <v>4.4568245125348191</v>
      </c>
      <c r="S21" s="13">
        <f t="shared" si="16"/>
        <v>3.8997214484679668</v>
      </c>
      <c r="T21" s="13">
        <f t="shared" si="17"/>
        <v>0.83565459610027859</v>
      </c>
      <c r="U21" s="13">
        <f t="shared" si="18"/>
        <v>3.0640668523676879</v>
      </c>
      <c r="V21" s="138">
        <f t="shared" si="19"/>
        <v>71.309192200557106</v>
      </c>
      <c r="W21" s="20">
        <f t="shared" si="26"/>
        <v>17.548746518105848</v>
      </c>
      <c r="X21" s="13">
        <f t="shared" si="27"/>
        <v>8.635097493036211</v>
      </c>
      <c r="Y21" s="13">
        <f t="shared" si="28"/>
        <v>9.1922005571030638</v>
      </c>
      <c r="Z21" s="13">
        <f t="shared" si="29"/>
        <v>5.5710306406685239</v>
      </c>
      <c r="AA21" s="13">
        <f t="shared" si="30"/>
        <v>5.2924791086350975</v>
      </c>
      <c r="AB21" s="20">
        <f t="shared" si="31"/>
        <v>53.760445682451255</v>
      </c>
    </row>
    <row r="22" spans="2:28">
      <c r="B22" s="9" t="s">
        <v>26</v>
      </c>
      <c r="C22" s="10">
        <v>11</v>
      </c>
      <c r="D22" s="10">
        <v>6</v>
      </c>
      <c r="E22" s="10">
        <v>29</v>
      </c>
      <c r="F22" s="10">
        <v>18</v>
      </c>
      <c r="G22" s="18">
        <v>101</v>
      </c>
      <c r="H22" s="42">
        <v>55</v>
      </c>
      <c r="I22" s="22">
        <v>55</v>
      </c>
      <c r="J22" s="10">
        <v>21</v>
      </c>
      <c r="K22" s="10">
        <v>24</v>
      </c>
      <c r="L22" s="10">
        <v>13</v>
      </c>
      <c r="M22" s="18">
        <v>13</v>
      </c>
      <c r="N22" s="36">
        <v>94</v>
      </c>
      <c r="P22" s="9" t="s">
        <v>26</v>
      </c>
      <c r="Q22" s="13">
        <f t="shared" si="14"/>
        <v>5</v>
      </c>
      <c r="R22" s="13">
        <f t="shared" si="15"/>
        <v>2.7272727272727271</v>
      </c>
      <c r="S22" s="13">
        <f t="shared" si="16"/>
        <v>13.18181818181818</v>
      </c>
      <c r="T22" s="13">
        <f t="shared" si="17"/>
        <v>8.1818181818181817</v>
      </c>
      <c r="U22" s="13">
        <f t="shared" si="18"/>
        <v>45.909090909090914</v>
      </c>
      <c r="V22" s="138">
        <f t="shared" si="19"/>
        <v>25</v>
      </c>
      <c r="W22" s="20">
        <f t="shared" si="26"/>
        <v>25</v>
      </c>
      <c r="X22" s="13">
        <f t="shared" si="27"/>
        <v>9.5454545454545467</v>
      </c>
      <c r="Y22" s="13">
        <f t="shared" si="28"/>
        <v>10.909090909090908</v>
      </c>
      <c r="Z22" s="13">
        <f t="shared" si="29"/>
        <v>5.9090909090909092</v>
      </c>
      <c r="AA22" s="13">
        <f t="shared" si="30"/>
        <v>5.9090909090909092</v>
      </c>
      <c r="AB22" s="20">
        <f t="shared" si="31"/>
        <v>42.727272727272727</v>
      </c>
    </row>
    <row r="23" spans="2:28">
      <c r="B23" s="9" t="s">
        <v>28</v>
      </c>
      <c r="C23" s="10">
        <v>141</v>
      </c>
      <c r="D23" s="10">
        <v>68</v>
      </c>
      <c r="E23" s="10">
        <v>97</v>
      </c>
      <c r="F23" s="10">
        <v>70</v>
      </c>
      <c r="G23" s="18">
        <v>238</v>
      </c>
      <c r="H23" s="42">
        <v>300</v>
      </c>
      <c r="I23" s="22">
        <v>205</v>
      </c>
      <c r="J23" s="10">
        <v>117</v>
      </c>
      <c r="K23" s="10">
        <v>92</v>
      </c>
      <c r="L23" s="10">
        <v>32</v>
      </c>
      <c r="M23" s="18">
        <v>56</v>
      </c>
      <c r="N23" s="36">
        <v>412</v>
      </c>
      <c r="P23" s="9" t="s">
        <v>28</v>
      </c>
      <c r="Q23" s="13">
        <f t="shared" si="14"/>
        <v>15.426695842450766</v>
      </c>
      <c r="R23" s="13">
        <f t="shared" si="15"/>
        <v>7.4398249452954053</v>
      </c>
      <c r="S23" s="13">
        <f t="shared" si="16"/>
        <v>10.612691466083151</v>
      </c>
      <c r="T23" s="13">
        <f t="shared" si="17"/>
        <v>7.6586433260393871</v>
      </c>
      <c r="U23" s="13">
        <f t="shared" si="18"/>
        <v>26.039387308533918</v>
      </c>
      <c r="V23" s="138">
        <f t="shared" si="19"/>
        <v>32.822757111597376</v>
      </c>
      <c r="W23" s="20">
        <f t="shared" si="26"/>
        <v>22.428884026258206</v>
      </c>
      <c r="X23" s="13">
        <f t="shared" si="27"/>
        <v>12.800875273522976</v>
      </c>
      <c r="Y23" s="13">
        <f t="shared" si="28"/>
        <v>10.065645514223196</v>
      </c>
      <c r="Z23" s="13">
        <f t="shared" si="29"/>
        <v>3.5010940919037199</v>
      </c>
      <c r="AA23" s="13">
        <f t="shared" si="30"/>
        <v>6.1269146608315097</v>
      </c>
      <c r="AB23" s="20">
        <f t="shared" si="31"/>
        <v>45.076586433260395</v>
      </c>
    </row>
    <row r="24" spans="2:28">
      <c r="B24" s="4" t="s">
        <v>30</v>
      </c>
      <c r="C24" s="15"/>
      <c r="D24" s="15"/>
      <c r="E24" s="15"/>
      <c r="F24" s="43"/>
      <c r="G24" s="43"/>
      <c r="H24" s="72"/>
      <c r="I24" s="15"/>
      <c r="J24" s="15"/>
      <c r="K24" s="15"/>
      <c r="P24" s="4" t="s">
        <v>30</v>
      </c>
      <c r="Q24" s="15"/>
      <c r="R24" s="15"/>
      <c r="S24" s="15"/>
      <c r="T24" s="43"/>
      <c r="U24" s="43"/>
      <c r="V24" s="44"/>
      <c r="W24" s="4"/>
      <c r="X24" s="4"/>
      <c r="Y24" s="4"/>
      <c r="Z24" s="4"/>
      <c r="AA24" s="4"/>
      <c r="AB24" s="4"/>
    </row>
    <row r="25" spans="2:28">
      <c r="B25" s="9" t="s">
        <v>31</v>
      </c>
      <c r="C25" s="10">
        <v>721</v>
      </c>
      <c r="D25" s="10">
        <v>279</v>
      </c>
      <c r="E25" s="10">
        <v>235</v>
      </c>
      <c r="F25" s="10">
        <v>158</v>
      </c>
      <c r="G25" s="18">
        <v>405</v>
      </c>
      <c r="H25" s="42">
        <v>2354</v>
      </c>
      <c r="I25" s="22">
        <v>650</v>
      </c>
      <c r="J25" s="10">
        <v>393</v>
      </c>
      <c r="K25" s="10">
        <v>364</v>
      </c>
      <c r="L25" s="10">
        <v>164</v>
      </c>
      <c r="M25" s="18">
        <v>182</v>
      </c>
      <c r="N25" s="36">
        <v>2399</v>
      </c>
      <c r="P25" s="9" t="s">
        <v>31</v>
      </c>
      <c r="Q25" s="32">
        <f t="shared" ref="Q25:Q26" si="32">C25/SUM($C25:$H25)*100</f>
        <v>17.365125240847785</v>
      </c>
      <c r="R25" s="32">
        <f t="shared" ref="R25:R26" si="33">D25/SUM($C25:$H25)*100</f>
        <v>6.7196531791907512</v>
      </c>
      <c r="S25" s="32">
        <f t="shared" ref="S25:S26" si="34">E25/SUM($C25:$H25)*100</f>
        <v>5.6599229287090562</v>
      </c>
      <c r="T25" s="32">
        <f t="shared" ref="T25:T26" si="35">F25/SUM($C25:$H25)*100</f>
        <v>3.8053949903660884</v>
      </c>
      <c r="U25" s="32">
        <f t="shared" ref="U25:U26" si="36">G25/SUM($C25:$H25)*100</f>
        <v>9.7543352601156066</v>
      </c>
      <c r="V25" s="139">
        <f t="shared" ref="V25:V26" si="37">H25/SUM($C25:$H25)*100</f>
        <v>56.695568400770711</v>
      </c>
      <c r="W25" s="20">
        <f t="shared" si="26"/>
        <v>15.65510597302505</v>
      </c>
      <c r="X25" s="13">
        <f t="shared" si="27"/>
        <v>9.4653179190751437</v>
      </c>
      <c r="Y25" s="13">
        <f t="shared" si="28"/>
        <v>8.7668593448940264</v>
      </c>
      <c r="Z25" s="13">
        <f t="shared" si="29"/>
        <v>3.9499036608863198</v>
      </c>
      <c r="AA25" s="13">
        <f t="shared" si="30"/>
        <v>4.3834296724470132</v>
      </c>
      <c r="AB25" s="20">
        <f t="shared" si="31"/>
        <v>57.77938342967245</v>
      </c>
    </row>
    <row r="26" spans="2:28">
      <c r="B26" s="9" t="s">
        <v>33</v>
      </c>
      <c r="C26" s="10">
        <v>396</v>
      </c>
      <c r="D26" s="10">
        <v>163</v>
      </c>
      <c r="E26" s="10">
        <v>100</v>
      </c>
      <c r="F26" s="10">
        <v>64</v>
      </c>
      <c r="G26" s="18">
        <v>158</v>
      </c>
      <c r="H26" s="42">
        <v>615</v>
      </c>
      <c r="I26" s="22">
        <v>386</v>
      </c>
      <c r="J26" s="10">
        <v>154</v>
      </c>
      <c r="K26" s="10">
        <v>131</v>
      </c>
      <c r="L26" s="10">
        <v>40</v>
      </c>
      <c r="M26" s="18">
        <v>49</v>
      </c>
      <c r="N26" s="36">
        <v>736</v>
      </c>
      <c r="P26" s="9" t="s">
        <v>33</v>
      </c>
      <c r="Q26" s="32">
        <f t="shared" si="32"/>
        <v>26.47058823529412</v>
      </c>
      <c r="R26" s="32">
        <f t="shared" si="33"/>
        <v>10.895721925133691</v>
      </c>
      <c r="S26" s="32">
        <f t="shared" si="34"/>
        <v>6.6844919786096257</v>
      </c>
      <c r="T26" s="32">
        <f t="shared" si="35"/>
        <v>4.2780748663101598</v>
      </c>
      <c r="U26" s="32">
        <f t="shared" si="36"/>
        <v>10.561497326203209</v>
      </c>
      <c r="V26" s="139">
        <f t="shared" si="37"/>
        <v>41.109625668449198</v>
      </c>
      <c r="W26" s="20">
        <f t="shared" si="26"/>
        <v>25.802139037433154</v>
      </c>
      <c r="X26" s="13">
        <f t="shared" si="27"/>
        <v>10.294117647058822</v>
      </c>
      <c r="Y26" s="13">
        <f t="shared" si="28"/>
        <v>8.7566844919786107</v>
      </c>
      <c r="Z26" s="13">
        <f t="shared" si="29"/>
        <v>2.6737967914438503</v>
      </c>
      <c r="AA26" s="13">
        <f t="shared" si="30"/>
        <v>3.2754010695187166</v>
      </c>
      <c r="AB26" s="20">
        <f t="shared" si="31"/>
        <v>49.19786096256685</v>
      </c>
    </row>
  </sheetData>
  <mergeCells count="6">
    <mergeCell ref="C7:H7"/>
    <mergeCell ref="I7:N7"/>
    <mergeCell ref="B7:B8"/>
    <mergeCell ref="Q7:V7"/>
    <mergeCell ref="W7:AB7"/>
    <mergeCell ref="P7:P8"/>
  </mergeCells>
  <hyperlinks>
    <hyperlink ref="B3" location="Index!A1" display="&lt;&lt; back"/>
  </hyperlinks>
  <pageMargins left="0.70866141732283472" right="0.70866141732283472" top="0.74803149606299213" bottom="0.74803149606299213" header="0.31496062992125984" footer="0.31496062992125984"/>
  <pageSetup paperSize="9" scale="81" orientation="landscape" verticalDpi="0" r:id="rId1"/>
  <colBreaks count="1" manualBreakCount="1">
    <brk id="14" max="1048575" man="1"/>
  </colBreaks>
</worksheet>
</file>

<file path=xl/worksheets/sheet15.xml><?xml version="1.0" encoding="utf-8"?>
<worksheet xmlns="http://schemas.openxmlformats.org/spreadsheetml/2006/main" xmlns:r="http://schemas.openxmlformats.org/officeDocument/2006/relationships">
  <dimension ref="A1:AR26"/>
  <sheetViews>
    <sheetView showGridLines="0" zoomScaleNormal="100" workbookViewId="0"/>
  </sheetViews>
  <sheetFormatPr defaultRowHeight="14.4"/>
  <cols>
    <col min="1" max="1" width="3.44140625" customWidth="1"/>
    <col min="2" max="2" width="28.33203125" customWidth="1"/>
    <col min="3" max="4" width="12.109375" customWidth="1"/>
    <col min="5" max="5" width="14.33203125" customWidth="1"/>
    <col min="6" max="22" width="12.109375" customWidth="1"/>
    <col min="23" max="23" width="3.44140625" customWidth="1"/>
    <col min="24" max="24" width="27.6640625" customWidth="1"/>
  </cols>
  <sheetData>
    <row r="1" spans="1:44" ht="17.399999999999999">
      <c r="B1" s="1" t="s">
        <v>4</v>
      </c>
    </row>
    <row r="2" spans="1:44" ht="19.8">
      <c r="A2" s="23"/>
      <c r="B2" s="1" t="s">
        <v>101</v>
      </c>
    </row>
    <row r="3" spans="1:44">
      <c r="B3" s="146" t="s">
        <v>5</v>
      </c>
    </row>
    <row r="4" spans="1:44" ht="18" customHeight="1">
      <c r="B4" s="1" t="s">
        <v>120</v>
      </c>
      <c r="C4" s="1"/>
      <c r="D4" s="1"/>
      <c r="E4" s="1"/>
      <c r="F4" s="1"/>
      <c r="G4" s="1"/>
      <c r="H4" s="1"/>
      <c r="I4" s="1"/>
      <c r="J4" s="1"/>
      <c r="K4" s="1"/>
      <c r="L4" s="1"/>
      <c r="M4" s="1"/>
      <c r="N4" s="1"/>
      <c r="O4" s="1"/>
      <c r="P4" s="1"/>
      <c r="Q4" s="1"/>
      <c r="R4" s="1"/>
      <c r="S4" s="1"/>
      <c r="T4" s="1"/>
      <c r="U4" s="1"/>
      <c r="V4" s="1"/>
    </row>
    <row r="5" spans="1:44" ht="4.5" customHeight="1"/>
    <row r="6" spans="1:44">
      <c r="B6" s="16" t="s">
        <v>47</v>
      </c>
      <c r="X6" s="16" t="s">
        <v>48</v>
      </c>
    </row>
    <row r="7" spans="1:44" ht="24.75" customHeight="1">
      <c r="B7" s="194" t="s">
        <v>35</v>
      </c>
      <c r="C7" s="194" t="s">
        <v>85</v>
      </c>
      <c r="D7" s="194"/>
      <c r="E7" s="194"/>
      <c r="F7" s="202"/>
      <c r="G7" s="196"/>
      <c r="H7" s="197" t="s">
        <v>86</v>
      </c>
      <c r="I7" s="194"/>
      <c r="J7" s="194"/>
      <c r="K7" s="202"/>
      <c r="L7" s="198"/>
      <c r="M7" s="199" t="s">
        <v>87</v>
      </c>
      <c r="N7" s="194"/>
      <c r="O7" s="194"/>
      <c r="P7" s="202"/>
      <c r="Q7" s="200"/>
      <c r="R7" s="201" t="s">
        <v>88</v>
      </c>
      <c r="S7" s="194"/>
      <c r="T7" s="194"/>
      <c r="U7" s="194"/>
      <c r="V7" s="194"/>
      <c r="X7" s="194" t="s">
        <v>35</v>
      </c>
      <c r="Y7" s="194" t="s">
        <v>85</v>
      </c>
      <c r="Z7" s="194"/>
      <c r="AA7" s="194"/>
      <c r="AB7" s="202"/>
      <c r="AC7" s="196"/>
      <c r="AD7" s="197" t="s">
        <v>86</v>
      </c>
      <c r="AE7" s="194"/>
      <c r="AF7" s="194"/>
      <c r="AG7" s="202"/>
      <c r="AH7" s="198"/>
      <c r="AI7" s="201" t="s">
        <v>87</v>
      </c>
      <c r="AJ7" s="194"/>
      <c r="AK7" s="194"/>
      <c r="AL7" s="202"/>
      <c r="AM7" s="209"/>
      <c r="AN7" s="201" t="s">
        <v>88</v>
      </c>
      <c r="AO7" s="194"/>
      <c r="AP7" s="194"/>
      <c r="AQ7" s="194"/>
      <c r="AR7" s="194"/>
    </row>
    <row r="8" spans="1:44" ht="40.799999999999997">
      <c r="B8" s="195"/>
      <c r="C8" s="152" t="s">
        <v>89</v>
      </c>
      <c r="D8" s="152" t="s">
        <v>90</v>
      </c>
      <c r="E8" s="152" t="s">
        <v>91</v>
      </c>
      <c r="F8" s="17" t="s">
        <v>92</v>
      </c>
      <c r="G8" s="38" t="s">
        <v>53</v>
      </c>
      <c r="H8" s="45" t="s">
        <v>89</v>
      </c>
      <c r="I8" s="152" t="s">
        <v>90</v>
      </c>
      <c r="J8" s="152" t="s">
        <v>91</v>
      </c>
      <c r="K8" s="17" t="s">
        <v>92</v>
      </c>
      <c r="L8" s="46" t="s">
        <v>53</v>
      </c>
      <c r="M8" s="57" t="s">
        <v>89</v>
      </c>
      <c r="N8" s="152" t="s">
        <v>90</v>
      </c>
      <c r="O8" s="152" t="s">
        <v>91</v>
      </c>
      <c r="P8" s="17" t="s">
        <v>92</v>
      </c>
      <c r="Q8" s="58" t="s">
        <v>53</v>
      </c>
      <c r="R8" s="151" t="s">
        <v>89</v>
      </c>
      <c r="S8" s="152" t="s">
        <v>90</v>
      </c>
      <c r="T8" s="152" t="s">
        <v>91</v>
      </c>
      <c r="U8" s="17" t="s">
        <v>92</v>
      </c>
      <c r="V8" s="89" t="s">
        <v>53</v>
      </c>
      <c r="X8" s="195"/>
      <c r="Y8" s="152" t="s">
        <v>89</v>
      </c>
      <c r="Z8" s="152" t="s">
        <v>90</v>
      </c>
      <c r="AA8" s="152" t="s">
        <v>91</v>
      </c>
      <c r="AB8" s="17" t="s">
        <v>92</v>
      </c>
      <c r="AC8" s="38" t="s">
        <v>53</v>
      </c>
      <c r="AD8" s="45" t="s">
        <v>89</v>
      </c>
      <c r="AE8" s="152" t="s">
        <v>90</v>
      </c>
      <c r="AF8" s="152" t="s">
        <v>91</v>
      </c>
      <c r="AG8" s="17" t="s">
        <v>92</v>
      </c>
      <c r="AH8" s="46" t="s">
        <v>53</v>
      </c>
      <c r="AI8" s="151" t="s">
        <v>89</v>
      </c>
      <c r="AJ8" s="152" t="s">
        <v>90</v>
      </c>
      <c r="AK8" s="152" t="s">
        <v>91</v>
      </c>
      <c r="AL8" s="17" t="s">
        <v>92</v>
      </c>
      <c r="AM8" s="153" t="s">
        <v>53</v>
      </c>
      <c r="AN8" s="152" t="s">
        <v>89</v>
      </c>
      <c r="AO8" s="152" t="s">
        <v>90</v>
      </c>
      <c r="AP8" s="152" t="s">
        <v>91</v>
      </c>
      <c r="AQ8" s="17" t="s">
        <v>92</v>
      </c>
      <c r="AR8" s="89" t="s">
        <v>53</v>
      </c>
    </row>
    <row r="9" spans="1:44">
      <c r="B9" s="4" t="s">
        <v>0</v>
      </c>
      <c r="C9" s="5"/>
      <c r="D9" s="5"/>
      <c r="E9" s="5"/>
      <c r="F9" s="5"/>
      <c r="G9" s="39"/>
      <c r="H9" s="47"/>
      <c r="I9" s="5"/>
      <c r="J9" s="5"/>
      <c r="K9" s="5"/>
      <c r="L9" s="48"/>
      <c r="M9" s="59"/>
      <c r="N9" s="5"/>
      <c r="O9" s="5"/>
      <c r="P9" s="5"/>
      <c r="Q9" s="60"/>
      <c r="R9" s="5"/>
      <c r="S9" s="5"/>
      <c r="T9" s="5"/>
      <c r="U9" s="5"/>
      <c r="V9" s="5"/>
      <c r="X9" s="4" t="s">
        <v>0</v>
      </c>
      <c r="Y9" s="5"/>
      <c r="Z9" s="5"/>
      <c r="AA9" s="5"/>
      <c r="AB9" s="5"/>
      <c r="AC9" s="39"/>
      <c r="AD9" s="47"/>
      <c r="AE9" s="5"/>
      <c r="AF9" s="5"/>
      <c r="AG9" s="5"/>
      <c r="AH9" s="48"/>
      <c r="AI9" s="5"/>
      <c r="AJ9" s="5"/>
      <c r="AK9" s="5"/>
      <c r="AL9" s="5"/>
      <c r="AM9" s="60"/>
      <c r="AN9" s="5"/>
      <c r="AO9" s="5"/>
      <c r="AP9" s="5"/>
      <c r="AQ9" s="5"/>
      <c r="AR9" s="5"/>
    </row>
    <row r="10" spans="1:44">
      <c r="B10" s="6" t="s">
        <v>0</v>
      </c>
      <c r="C10" s="7">
        <v>874</v>
      </c>
      <c r="D10" s="7">
        <v>530</v>
      </c>
      <c r="E10" s="7">
        <v>2845</v>
      </c>
      <c r="F10" s="7">
        <v>316</v>
      </c>
      <c r="G10" s="40">
        <v>1083</v>
      </c>
      <c r="H10" s="49">
        <v>531</v>
      </c>
      <c r="I10" s="7">
        <v>1004</v>
      </c>
      <c r="J10" s="7">
        <v>2655</v>
      </c>
      <c r="K10" s="7">
        <v>278</v>
      </c>
      <c r="L10" s="50">
        <v>1180</v>
      </c>
      <c r="M10" s="61">
        <v>1028</v>
      </c>
      <c r="N10" s="7">
        <v>759</v>
      </c>
      <c r="O10" s="7">
        <v>2598</v>
      </c>
      <c r="P10" s="7">
        <v>279</v>
      </c>
      <c r="Q10" s="62">
        <v>984</v>
      </c>
      <c r="R10" s="21">
        <v>370</v>
      </c>
      <c r="S10" s="7">
        <v>745</v>
      </c>
      <c r="T10" s="7">
        <v>2231</v>
      </c>
      <c r="U10" s="7">
        <v>334</v>
      </c>
      <c r="V10" s="7">
        <v>1968</v>
      </c>
      <c r="X10" s="6" t="s">
        <v>0</v>
      </c>
      <c r="Y10" s="11">
        <f>C10/SUM($C10:$G10)*100</f>
        <v>15.474504249291785</v>
      </c>
      <c r="Z10" s="11">
        <f>D10/SUM($C10:$G10)*100</f>
        <v>9.3838526912181308</v>
      </c>
      <c r="AA10" s="11">
        <f t="shared" ref="AA10:AC10" si="0">E10/SUM($C10:$G10)*100</f>
        <v>50.371813031161473</v>
      </c>
      <c r="AB10" s="11">
        <f t="shared" si="0"/>
        <v>5.594900849858357</v>
      </c>
      <c r="AC10" s="69">
        <f t="shared" si="0"/>
        <v>19.174929178470254</v>
      </c>
      <c r="AD10" s="73">
        <f>H10/SUM($H10:$L10)*100</f>
        <v>9.4015580736543907</v>
      </c>
      <c r="AE10" s="11">
        <f t="shared" ref="AE10:AH10" si="1">I10/SUM($H10:$L10)*100</f>
        <v>17.776203966005667</v>
      </c>
      <c r="AF10" s="11">
        <f t="shared" si="1"/>
        <v>47.007790368271955</v>
      </c>
      <c r="AG10" s="11">
        <f t="shared" si="1"/>
        <v>4.9220963172804533</v>
      </c>
      <c r="AH10" s="74">
        <f t="shared" si="1"/>
        <v>20.892351274787536</v>
      </c>
      <c r="AI10" s="19">
        <f>M10/SUM($M10:$Q10)*100</f>
        <v>18.201133144475921</v>
      </c>
      <c r="AJ10" s="11">
        <f t="shared" ref="AJ10:AM10" si="2">N10/SUM($M10:$Q10)*100</f>
        <v>13.438385269121813</v>
      </c>
      <c r="AK10" s="11">
        <f>O10/SUM($M10:$Q10)*100</f>
        <v>45.998583569405099</v>
      </c>
      <c r="AL10" s="11">
        <f t="shared" si="2"/>
        <v>4.939801699716714</v>
      </c>
      <c r="AM10" s="82">
        <f t="shared" si="2"/>
        <v>17.422096317280452</v>
      </c>
      <c r="AN10" s="19">
        <f>R10/SUM($R10:$V10)*100</f>
        <v>6.5509915014164308</v>
      </c>
      <c r="AO10" s="11">
        <f t="shared" ref="AO10:AR10" si="3">S10/SUM($R10:$V10)*100</f>
        <v>13.190509915014164</v>
      </c>
      <c r="AP10" s="11">
        <f t="shared" si="3"/>
        <v>39.50070821529745</v>
      </c>
      <c r="AQ10" s="11">
        <f t="shared" si="3"/>
        <v>5.9135977337110486</v>
      </c>
      <c r="AR10" s="11">
        <f t="shared" si="3"/>
        <v>34.844192634560905</v>
      </c>
    </row>
    <row r="11" spans="1:44">
      <c r="B11" s="4" t="s">
        <v>7</v>
      </c>
      <c r="C11" s="8"/>
      <c r="D11" s="8"/>
      <c r="E11" s="8"/>
      <c r="F11" s="8"/>
      <c r="G11" s="41"/>
      <c r="H11" s="51"/>
      <c r="I11" s="8"/>
      <c r="J11" s="8"/>
      <c r="K11" s="8"/>
      <c r="L11" s="52"/>
      <c r="M11" s="63"/>
      <c r="N11" s="8"/>
      <c r="O11" s="8"/>
      <c r="P11" s="8"/>
      <c r="Q11" s="64"/>
      <c r="R11" s="8"/>
      <c r="S11" s="8"/>
      <c r="T11" s="8"/>
      <c r="U11" s="8"/>
      <c r="V11" s="8"/>
      <c r="X11" s="4" t="s">
        <v>7</v>
      </c>
      <c r="Y11" s="12"/>
      <c r="Z11" s="12"/>
      <c r="AA11" s="12"/>
      <c r="AB11" s="12"/>
      <c r="AC11" s="70"/>
      <c r="AD11" s="75"/>
      <c r="AE11" s="12"/>
      <c r="AF11" s="12"/>
      <c r="AG11" s="12"/>
      <c r="AH11" s="76"/>
      <c r="AI11" s="12"/>
      <c r="AJ11" s="12"/>
      <c r="AK11" s="12"/>
      <c r="AL11" s="12"/>
      <c r="AM11" s="84"/>
      <c r="AN11" s="12"/>
      <c r="AO11" s="12"/>
      <c r="AP11" s="12"/>
      <c r="AQ11" s="12"/>
      <c r="AR11" s="12"/>
    </row>
    <row r="12" spans="1:44">
      <c r="B12" s="9" t="s">
        <v>1</v>
      </c>
      <c r="C12" s="10">
        <v>109</v>
      </c>
      <c r="D12" s="10">
        <v>108</v>
      </c>
      <c r="E12" s="10">
        <v>634</v>
      </c>
      <c r="F12" s="18">
        <v>78</v>
      </c>
      <c r="G12" s="42">
        <v>262</v>
      </c>
      <c r="H12" s="53">
        <v>47</v>
      </c>
      <c r="I12" s="10">
        <v>194</v>
      </c>
      <c r="J12" s="10">
        <v>610</v>
      </c>
      <c r="K12" s="18">
        <v>66</v>
      </c>
      <c r="L12" s="54">
        <v>274</v>
      </c>
      <c r="M12" s="65">
        <v>169</v>
      </c>
      <c r="N12" s="10">
        <v>173</v>
      </c>
      <c r="O12" s="10">
        <v>554</v>
      </c>
      <c r="P12" s="18">
        <v>52</v>
      </c>
      <c r="Q12" s="66">
        <v>243</v>
      </c>
      <c r="R12" s="22">
        <v>79</v>
      </c>
      <c r="S12" s="10">
        <v>161</v>
      </c>
      <c r="T12" s="10">
        <v>484</v>
      </c>
      <c r="U12" s="10">
        <v>71</v>
      </c>
      <c r="V12" s="10">
        <v>396</v>
      </c>
      <c r="X12" s="9" t="s">
        <v>1</v>
      </c>
      <c r="Y12" s="13">
        <f t="shared" ref="Y12:Y15" si="4">C12/SUM($C12:$G12)*100</f>
        <v>9.1519731318219986</v>
      </c>
      <c r="Z12" s="13">
        <f t="shared" ref="Z12:Z15" si="5">D12/SUM($C12:$G12)*100</f>
        <v>9.0680100755667503</v>
      </c>
      <c r="AA12" s="13">
        <f t="shared" ref="AA12:AA15" si="6">E12/SUM($C12:$G12)*100</f>
        <v>53.232577665827044</v>
      </c>
      <c r="AB12" s="28">
        <f t="shared" ref="AB12:AB15" si="7">F12/SUM($C12:$G12)*100</f>
        <v>6.5491183879093198</v>
      </c>
      <c r="AC12" s="71">
        <f t="shared" ref="AC12:AC15" si="8">G12/SUM($C12:$G12)*100</f>
        <v>21.998320738874895</v>
      </c>
      <c r="AD12" s="77">
        <f t="shared" ref="AD12:AD15" si="9">H12/SUM($H12:$L12)*100</f>
        <v>3.9462636439966414</v>
      </c>
      <c r="AE12" s="13">
        <f t="shared" ref="AE12:AE15" si="10">I12/SUM($H12:$L12)*100</f>
        <v>16.288832913518053</v>
      </c>
      <c r="AF12" s="13">
        <f t="shared" ref="AF12:AF15" si="11">J12/SUM($H12:$L12)*100</f>
        <v>51.217464315701086</v>
      </c>
      <c r="AG12" s="28">
        <f t="shared" ref="AG12:AG15" si="12">K12/SUM($H12:$L12)*100</f>
        <v>5.5415617128463479</v>
      </c>
      <c r="AH12" s="78">
        <f t="shared" ref="AH12:AH15" si="13">L12/SUM($H12:$L12)*100</f>
        <v>23.005877413937867</v>
      </c>
      <c r="AI12" s="20">
        <f t="shared" ref="AI12:AI15" si="14">M12/SUM($M12:$Q12)*100</f>
        <v>14.189756507136861</v>
      </c>
      <c r="AJ12" s="13">
        <f t="shared" ref="AJ12:AJ15" si="15">N12/SUM($M12:$Q12)*100</f>
        <v>14.525608732157849</v>
      </c>
      <c r="AK12" s="13">
        <f t="shared" ref="AK12:AK15" si="16">O12/SUM($M12:$Q12)*100</f>
        <v>46.51553316540722</v>
      </c>
      <c r="AL12" s="28">
        <f t="shared" ref="AL12:AL15" si="17">P12/SUM($M12:$Q12)*100</f>
        <v>4.3660789252728804</v>
      </c>
      <c r="AM12" s="86">
        <f t="shared" ref="AM12:AM15" si="18">Q12/SUM($M12:$Q12)*100</f>
        <v>20.403022670025191</v>
      </c>
      <c r="AN12" s="20">
        <f t="shared" ref="AN12:AN15" si="19">R12/SUM($R12:$V12)*100</f>
        <v>6.633081444164568</v>
      </c>
      <c r="AO12" s="13">
        <f t="shared" ref="AO12:AO15" si="20">S12/SUM($R12:$V12)*100</f>
        <v>13.518052057094879</v>
      </c>
      <c r="AP12" s="13">
        <f t="shared" ref="AP12:AP15" si="21">T12/SUM($R12:$V12)*100</f>
        <v>40.638119227539882</v>
      </c>
      <c r="AQ12" s="13">
        <f t="shared" ref="AQ12:AQ15" si="22">U12/SUM($R12:$V12)*100</f>
        <v>5.9613769941225856</v>
      </c>
      <c r="AR12" s="13">
        <f t="shared" ref="AR12:AR15" si="23">V12/SUM($R12:$V12)*100</f>
        <v>33.249370277078086</v>
      </c>
    </row>
    <row r="13" spans="1:44">
      <c r="B13" s="9" t="s">
        <v>9</v>
      </c>
      <c r="C13" s="10">
        <v>314</v>
      </c>
      <c r="D13" s="10">
        <v>197</v>
      </c>
      <c r="E13" s="10">
        <v>1004</v>
      </c>
      <c r="F13" s="18">
        <v>103</v>
      </c>
      <c r="G13" s="42">
        <v>386</v>
      </c>
      <c r="H13" s="53">
        <v>190</v>
      </c>
      <c r="I13" s="10">
        <v>383</v>
      </c>
      <c r="J13" s="10">
        <v>909</v>
      </c>
      <c r="K13" s="18">
        <v>97</v>
      </c>
      <c r="L13" s="54">
        <v>425</v>
      </c>
      <c r="M13" s="65">
        <v>411</v>
      </c>
      <c r="N13" s="10">
        <v>264</v>
      </c>
      <c r="O13" s="10">
        <v>903</v>
      </c>
      <c r="P13" s="18">
        <v>83</v>
      </c>
      <c r="Q13" s="66">
        <v>343</v>
      </c>
      <c r="R13" s="22">
        <v>112</v>
      </c>
      <c r="S13" s="10">
        <v>258</v>
      </c>
      <c r="T13" s="10">
        <v>812</v>
      </c>
      <c r="U13" s="10">
        <v>122</v>
      </c>
      <c r="V13" s="10">
        <v>700</v>
      </c>
      <c r="X13" s="9" t="s">
        <v>9</v>
      </c>
      <c r="Y13" s="13">
        <f t="shared" si="4"/>
        <v>15.668662674650699</v>
      </c>
      <c r="Z13" s="13">
        <f t="shared" si="5"/>
        <v>9.8303393213572861</v>
      </c>
      <c r="AA13" s="13">
        <f t="shared" si="6"/>
        <v>50.099800399201598</v>
      </c>
      <c r="AB13" s="28">
        <f t="shared" si="7"/>
        <v>5.1397205588822352</v>
      </c>
      <c r="AC13" s="71">
        <f t="shared" si="8"/>
        <v>19.261477045908183</v>
      </c>
      <c r="AD13" s="77">
        <f t="shared" si="9"/>
        <v>9.4810379241516962</v>
      </c>
      <c r="AE13" s="13">
        <f t="shared" si="10"/>
        <v>19.11177644710579</v>
      </c>
      <c r="AF13" s="13">
        <f t="shared" si="11"/>
        <v>45.359281437125745</v>
      </c>
      <c r="AG13" s="28">
        <f t="shared" si="12"/>
        <v>4.8403193612774453</v>
      </c>
      <c r="AH13" s="78">
        <f t="shared" si="13"/>
        <v>21.207584830339322</v>
      </c>
      <c r="AI13" s="20">
        <f t="shared" si="14"/>
        <v>20.508982035928145</v>
      </c>
      <c r="AJ13" s="13">
        <f t="shared" si="15"/>
        <v>13.17365269461078</v>
      </c>
      <c r="AK13" s="13">
        <f t="shared" si="16"/>
        <v>45.059880239520957</v>
      </c>
      <c r="AL13" s="28">
        <f t="shared" si="17"/>
        <v>4.1417165668662674</v>
      </c>
      <c r="AM13" s="86">
        <f t="shared" si="18"/>
        <v>17.115768463073852</v>
      </c>
      <c r="AN13" s="20">
        <f t="shared" si="19"/>
        <v>5.5888223552894214</v>
      </c>
      <c r="AO13" s="13">
        <f t="shared" si="20"/>
        <v>12.874251497005988</v>
      </c>
      <c r="AP13" s="13">
        <f t="shared" si="21"/>
        <v>40.5189620758483</v>
      </c>
      <c r="AQ13" s="13">
        <f t="shared" si="22"/>
        <v>6.0878243512974048</v>
      </c>
      <c r="AR13" s="13">
        <f t="shared" si="23"/>
        <v>34.930139720558884</v>
      </c>
    </row>
    <row r="14" spans="1:44">
      <c r="B14" s="9" t="s">
        <v>11</v>
      </c>
      <c r="C14" s="10">
        <v>346</v>
      </c>
      <c r="D14" s="10">
        <v>155</v>
      </c>
      <c r="E14" s="10">
        <v>759</v>
      </c>
      <c r="F14" s="18">
        <v>75</v>
      </c>
      <c r="G14" s="42">
        <v>302</v>
      </c>
      <c r="H14" s="53">
        <v>231</v>
      </c>
      <c r="I14" s="10">
        <v>312</v>
      </c>
      <c r="J14" s="10">
        <v>696</v>
      </c>
      <c r="K14" s="18">
        <v>68</v>
      </c>
      <c r="L14" s="54">
        <v>330</v>
      </c>
      <c r="M14" s="65">
        <v>331</v>
      </c>
      <c r="N14" s="10">
        <v>198</v>
      </c>
      <c r="O14" s="10">
        <v>759</v>
      </c>
      <c r="P14" s="18">
        <v>83</v>
      </c>
      <c r="Q14" s="66">
        <v>266</v>
      </c>
      <c r="R14" s="22">
        <v>111</v>
      </c>
      <c r="S14" s="10">
        <v>218</v>
      </c>
      <c r="T14" s="10">
        <v>625</v>
      </c>
      <c r="U14" s="10">
        <v>91</v>
      </c>
      <c r="V14" s="10">
        <v>592</v>
      </c>
      <c r="X14" s="9" t="s">
        <v>11</v>
      </c>
      <c r="Y14" s="13">
        <f t="shared" si="4"/>
        <v>21.136224801466096</v>
      </c>
      <c r="Z14" s="13">
        <f t="shared" si="5"/>
        <v>9.4685400122174705</v>
      </c>
      <c r="AA14" s="13">
        <f t="shared" si="6"/>
        <v>46.365302382406846</v>
      </c>
      <c r="AB14" s="28">
        <f t="shared" si="7"/>
        <v>4.5815516188149052</v>
      </c>
      <c r="AC14" s="71">
        <f t="shared" si="8"/>
        <v>18.448381185094686</v>
      </c>
      <c r="AD14" s="77">
        <f t="shared" si="9"/>
        <v>14.111178985949907</v>
      </c>
      <c r="AE14" s="13">
        <f t="shared" si="10"/>
        <v>19.059254734270006</v>
      </c>
      <c r="AF14" s="13">
        <f t="shared" si="11"/>
        <v>42.516799022602321</v>
      </c>
      <c r="AG14" s="28">
        <f t="shared" si="12"/>
        <v>4.1539401343921813</v>
      </c>
      <c r="AH14" s="78">
        <f t="shared" si="13"/>
        <v>20.158827122785581</v>
      </c>
      <c r="AI14" s="20">
        <f t="shared" si="14"/>
        <v>20.219914477703117</v>
      </c>
      <c r="AJ14" s="13">
        <f t="shared" si="15"/>
        <v>12.09529627367135</v>
      </c>
      <c r="AK14" s="13">
        <f t="shared" si="16"/>
        <v>46.365302382406846</v>
      </c>
      <c r="AL14" s="28">
        <f t="shared" si="17"/>
        <v>5.0702504581551624</v>
      </c>
      <c r="AM14" s="86">
        <f t="shared" si="18"/>
        <v>16.249236408063531</v>
      </c>
      <c r="AN14" s="20">
        <f t="shared" si="19"/>
        <v>6.7806963958460598</v>
      </c>
      <c r="AO14" s="13">
        <f t="shared" si="20"/>
        <v>13.317043372021992</v>
      </c>
      <c r="AP14" s="13">
        <f t="shared" si="21"/>
        <v>38.179596823457544</v>
      </c>
      <c r="AQ14" s="13">
        <f t="shared" si="22"/>
        <v>5.5589492974954187</v>
      </c>
      <c r="AR14" s="13">
        <f t="shared" si="23"/>
        <v>36.163714111178983</v>
      </c>
    </row>
    <row r="15" spans="1:44">
      <c r="B15" s="9" t="s">
        <v>13</v>
      </c>
      <c r="C15" s="10">
        <v>105</v>
      </c>
      <c r="D15" s="10">
        <v>70</v>
      </c>
      <c r="E15" s="10">
        <v>448</v>
      </c>
      <c r="F15" s="18">
        <v>60</v>
      </c>
      <c r="G15" s="42">
        <v>133</v>
      </c>
      <c r="H15" s="53">
        <v>63</v>
      </c>
      <c r="I15" s="10">
        <v>115</v>
      </c>
      <c r="J15" s="10">
        <v>440</v>
      </c>
      <c r="K15" s="18">
        <v>47</v>
      </c>
      <c r="L15" s="54">
        <v>151</v>
      </c>
      <c r="M15" s="65">
        <v>117</v>
      </c>
      <c r="N15" s="10">
        <v>124</v>
      </c>
      <c r="O15" s="10">
        <v>382</v>
      </c>
      <c r="P15" s="18">
        <v>61</v>
      </c>
      <c r="Q15" s="66">
        <v>132</v>
      </c>
      <c r="R15" s="22">
        <v>68</v>
      </c>
      <c r="S15" s="10">
        <v>108</v>
      </c>
      <c r="T15" s="10">
        <v>310</v>
      </c>
      <c r="U15" s="10">
        <v>50</v>
      </c>
      <c r="V15" s="10">
        <v>280</v>
      </c>
      <c r="X15" s="9" t="s">
        <v>13</v>
      </c>
      <c r="Y15" s="13">
        <f t="shared" si="4"/>
        <v>12.867647058823529</v>
      </c>
      <c r="Z15" s="13">
        <f t="shared" si="5"/>
        <v>8.5784313725490193</v>
      </c>
      <c r="AA15" s="13">
        <f t="shared" si="6"/>
        <v>54.901960784313729</v>
      </c>
      <c r="AB15" s="28">
        <f t="shared" si="7"/>
        <v>7.3529411764705888</v>
      </c>
      <c r="AC15" s="71">
        <f t="shared" si="8"/>
        <v>16.299019607843139</v>
      </c>
      <c r="AD15" s="77">
        <f t="shared" si="9"/>
        <v>7.7205882352941178</v>
      </c>
      <c r="AE15" s="13">
        <f t="shared" si="10"/>
        <v>14.093137254901961</v>
      </c>
      <c r="AF15" s="13">
        <f t="shared" si="11"/>
        <v>53.921568627450981</v>
      </c>
      <c r="AG15" s="28">
        <f t="shared" si="12"/>
        <v>5.7598039215686274</v>
      </c>
      <c r="AH15" s="78">
        <f t="shared" si="13"/>
        <v>18.504901960784316</v>
      </c>
      <c r="AI15" s="20">
        <f t="shared" si="14"/>
        <v>14.338235294117647</v>
      </c>
      <c r="AJ15" s="13">
        <f t="shared" si="15"/>
        <v>15.196078431372548</v>
      </c>
      <c r="AK15" s="13">
        <f t="shared" si="16"/>
        <v>46.813725490196077</v>
      </c>
      <c r="AL15" s="28">
        <f t="shared" si="17"/>
        <v>7.4754901960784315</v>
      </c>
      <c r="AM15" s="86">
        <f t="shared" si="18"/>
        <v>16.176470588235293</v>
      </c>
      <c r="AN15" s="20">
        <f t="shared" si="19"/>
        <v>8.3333333333333321</v>
      </c>
      <c r="AO15" s="13">
        <f t="shared" si="20"/>
        <v>13.23529411764706</v>
      </c>
      <c r="AP15" s="13">
        <f t="shared" si="21"/>
        <v>37.990196078431367</v>
      </c>
      <c r="AQ15" s="13">
        <f t="shared" si="22"/>
        <v>6.1274509803921564</v>
      </c>
      <c r="AR15" s="13">
        <f t="shared" si="23"/>
        <v>34.313725490196077</v>
      </c>
    </row>
    <row r="16" spans="1:44">
      <c r="B16" s="4" t="s">
        <v>15</v>
      </c>
      <c r="C16" s="8"/>
      <c r="D16" s="8"/>
      <c r="E16" s="8"/>
      <c r="F16" s="8"/>
      <c r="G16" s="41"/>
      <c r="H16" s="51"/>
      <c r="I16" s="8"/>
      <c r="J16" s="8"/>
      <c r="K16" s="8"/>
      <c r="L16" s="52"/>
      <c r="M16" s="63"/>
      <c r="N16" s="8"/>
      <c r="O16" s="8"/>
      <c r="P16" s="8"/>
      <c r="Q16" s="64"/>
      <c r="R16" s="8"/>
      <c r="S16" s="8"/>
      <c r="T16" s="8"/>
      <c r="U16" s="8"/>
      <c r="V16" s="8"/>
      <c r="X16" s="4" t="s">
        <v>15</v>
      </c>
      <c r="Y16" s="8"/>
      <c r="Z16" s="8"/>
      <c r="AA16" s="8"/>
      <c r="AB16" s="8"/>
      <c r="AC16" s="41"/>
      <c r="AD16" s="51"/>
      <c r="AE16" s="8"/>
      <c r="AF16" s="8"/>
      <c r="AG16" s="8"/>
      <c r="AH16" s="52"/>
      <c r="AI16" s="8"/>
      <c r="AJ16" s="8"/>
      <c r="AK16" s="8"/>
      <c r="AL16" s="8"/>
      <c r="AM16" s="64"/>
      <c r="AN16" s="8"/>
      <c r="AO16" s="8"/>
      <c r="AP16" s="8"/>
      <c r="AQ16" s="8"/>
      <c r="AR16" s="8"/>
    </row>
    <row r="17" spans="2:44">
      <c r="B17" s="9" t="s">
        <v>16</v>
      </c>
      <c r="C17" s="10">
        <v>326</v>
      </c>
      <c r="D17" s="10">
        <v>162</v>
      </c>
      <c r="E17" s="10">
        <v>783</v>
      </c>
      <c r="F17" s="18">
        <v>78</v>
      </c>
      <c r="G17" s="42">
        <v>274</v>
      </c>
      <c r="H17" s="53">
        <v>210</v>
      </c>
      <c r="I17" s="10">
        <v>345</v>
      </c>
      <c r="J17" s="10">
        <v>727</v>
      </c>
      <c r="K17" s="18">
        <v>65</v>
      </c>
      <c r="L17" s="54">
        <v>276</v>
      </c>
      <c r="M17" s="65">
        <v>266</v>
      </c>
      <c r="N17" s="10">
        <v>200</v>
      </c>
      <c r="O17" s="10">
        <v>820</v>
      </c>
      <c r="P17" s="18">
        <v>88</v>
      </c>
      <c r="Q17" s="66">
        <v>249</v>
      </c>
      <c r="R17" s="22">
        <v>102</v>
      </c>
      <c r="S17" s="10">
        <v>223</v>
      </c>
      <c r="T17" s="10">
        <v>649</v>
      </c>
      <c r="U17" s="10">
        <v>84</v>
      </c>
      <c r="V17" s="10">
        <v>565</v>
      </c>
      <c r="X17" s="9" t="s">
        <v>16</v>
      </c>
      <c r="Y17" s="13">
        <f t="shared" ref="Y17:Y23" si="24">C17/SUM($C17:$G17)*100</f>
        <v>20.08626001232286</v>
      </c>
      <c r="Z17" s="13">
        <f t="shared" ref="Z17:Z23" si="25">D17/SUM($C17:$G17)*100</f>
        <v>9.9815157116451019</v>
      </c>
      <c r="AA17" s="13">
        <f t="shared" ref="AA17:AA23" si="26">E17/SUM($C17:$G17)*100</f>
        <v>48.243992606284657</v>
      </c>
      <c r="AB17" s="28">
        <f t="shared" ref="AB17:AB23" si="27">F17/SUM($C17:$G17)*100</f>
        <v>4.805914972273567</v>
      </c>
      <c r="AC17" s="71">
        <f t="shared" ref="AC17:AC23" si="28">G17/SUM($C17:$G17)*100</f>
        <v>16.882316697473815</v>
      </c>
      <c r="AD17" s="77">
        <f t="shared" ref="AD17:AD23" si="29">H17/SUM($H17:$L17)*100</f>
        <v>12.939001848428836</v>
      </c>
      <c r="AE17" s="13">
        <f t="shared" ref="AE17:AE23" si="30">I17/SUM($H17:$L17)*100</f>
        <v>21.256931608133087</v>
      </c>
      <c r="AF17" s="13">
        <f t="shared" ref="AF17:AF23" si="31">J17/SUM($H17:$L17)*100</f>
        <v>44.793592113370302</v>
      </c>
      <c r="AG17" s="28">
        <f t="shared" ref="AG17:AG23" si="32">K17/SUM($H17:$L17)*100</f>
        <v>4.0049291435613057</v>
      </c>
      <c r="AH17" s="78">
        <f t="shared" ref="AH17:AH23" si="33">L17/SUM($H17:$L17)*100</f>
        <v>17.005545286506468</v>
      </c>
      <c r="AI17" s="20">
        <f t="shared" ref="AI17:AI23" si="34">M17/SUM($M17:$Q17)*100</f>
        <v>16.389402341343192</v>
      </c>
      <c r="AJ17" s="13">
        <f t="shared" ref="AJ17:AJ23" si="35">N17/SUM($M17:$Q17)*100</f>
        <v>12.322858903265557</v>
      </c>
      <c r="AK17" s="13">
        <f t="shared" ref="AK17:AK23" si="36">O17/SUM($M17:$Q17)*100</f>
        <v>50.523721503388785</v>
      </c>
      <c r="AL17" s="28">
        <f t="shared" ref="AL17:AL23" si="37">P17/SUM($M17:$Q17)*100</f>
        <v>5.4220579174368453</v>
      </c>
      <c r="AM17" s="86">
        <f t="shared" ref="AM17:AM23" si="38">Q17/SUM($M17:$Q17)*100</f>
        <v>15.341959334565619</v>
      </c>
      <c r="AN17" s="20">
        <f t="shared" ref="AN17:AN23" si="39">R17/SUM($R17:$V17)*100</f>
        <v>6.2846580406654349</v>
      </c>
      <c r="AO17" s="13">
        <f t="shared" ref="AO17:AO23" si="40">S17/SUM($R17:$V17)*100</f>
        <v>13.739987677141096</v>
      </c>
      <c r="AP17" s="13">
        <f t="shared" ref="AP17:AP23" si="41">T17/SUM($R17:$V17)*100</f>
        <v>39.987677141096732</v>
      </c>
      <c r="AQ17" s="13">
        <f t="shared" ref="AQ17:AQ23" si="42">U17/SUM($R17:$V17)*100</f>
        <v>5.1756007393715349</v>
      </c>
      <c r="AR17" s="13">
        <f t="shared" ref="AR17:AR23" si="43">V17/SUM($R17:$V17)*100</f>
        <v>34.8120764017252</v>
      </c>
    </row>
    <row r="18" spans="2:44">
      <c r="B18" s="9" t="s">
        <v>18</v>
      </c>
      <c r="C18" s="10">
        <v>65</v>
      </c>
      <c r="D18" s="10">
        <v>51</v>
      </c>
      <c r="E18" s="10">
        <v>342</v>
      </c>
      <c r="F18" s="18">
        <v>38</v>
      </c>
      <c r="G18" s="42">
        <v>123</v>
      </c>
      <c r="H18" s="53">
        <v>40</v>
      </c>
      <c r="I18" s="10">
        <v>77</v>
      </c>
      <c r="J18" s="10">
        <v>320</v>
      </c>
      <c r="K18" s="18">
        <v>36</v>
      </c>
      <c r="L18" s="54">
        <v>146</v>
      </c>
      <c r="M18" s="65">
        <v>76</v>
      </c>
      <c r="N18" s="10">
        <v>71</v>
      </c>
      <c r="O18" s="10">
        <v>312</v>
      </c>
      <c r="P18" s="18">
        <v>32</v>
      </c>
      <c r="Q18" s="66">
        <v>128</v>
      </c>
      <c r="R18" s="22">
        <v>19</v>
      </c>
      <c r="S18" s="10">
        <v>48</v>
      </c>
      <c r="T18" s="10">
        <v>295</v>
      </c>
      <c r="U18" s="10">
        <v>41</v>
      </c>
      <c r="V18" s="10">
        <v>216</v>
      </c>
      <c r="X18" s="9" t="s">
        <v>18</v>
      </c>
      <c r="Y18" s="13">
        <f t="shared" si="24"/>
        <v>10.500807754442649</v>
      </c>
      <c r="Z18" s="13">
        <f t="shared" si="25"/>
        <v>8.2390953150242314</v>
      </c>
      <c r="AA18" s="13">
        <f t="shared" si="26"/>
        <v>55.250403877221324</v>
      </c>
      <c r="AB18" s="28">
        <f t="shared" si="27"/>
        <v>6.1389337641357029</v>
      </c>
      <c r="AC18" s="71">
        <f t="shared" si="28"/>
        <v>19.870759289176089</v>
      </c>
      <c r="AD18" s="77">
        <f t="shared" si="29"/>
        <v>6.4620355411954762</v>
      </c>
      <c r="AE18" s="13">
        <f t="shared" si="30"/>
        <v>12.439418416801292</v>
      </c>
      <c r="AF18" s="13">
        <f t="shared" si="31"/>
        <v>51.696284329563809</v>
      </c>
      <c r="AG18" s="28">
        <f t="shared" si="32"/>
        <v>5.8158319870759287</v>
      </c>
      <c r="AH18" s="78">
        <f t="shared" si="33"/>
        <v>23.586429725363487</v>
      </c>
      <c r="AI18" s="20">
        <f t="shared" si="34"/>
        <v>12.277867528271406</v>
      </c>
      <c r="AJ18" s="13">
        <f t="shared" si="35"/>
        <v>11.470113085621971</v>
      </c>
      <c r="AK18" s="13">
        <f t="shared" si="36"/>
        <v>50.40387722132472</v>
      </c>
      <c r="AL18" s="28">
        <f t="shared" si="37"/>
        <v>5.1696284329563813</v>
      </c>
      <c r="AM18" s="86">
        <f t="shared" si="38"/>
        <v>20.678513731825525</v>
      </c>
      <c r="AN18" s="20">
        <f t="shared" si="39"/>
        <v>3.0694668820678515</v>
      </c>
      <c r="AO18" s="13">
        <f t="shared" si="40"/>
        <v>7.754442649434572</v>
      </c>
      <c r="AP18" s="13">
        <f t="shared" si="41"/>
        <v>47.657512116316639</v>
      </c>
      <c r="AQ18" s="13">
        <f t="shared" si="42"/>
        <v>6.6235864297253633</v>
      </c>
      <c r="AR18" s="13">
        <f t="shared" si="43"/>
        <v>34.894991922455574</v>
      </c>
    </row>
    <row r="19" spans="2:44">
      <c r="B19" s="9" t="s">
        <v>20</v>
      </c>
      <c r="C19" s="10">
        <v>239</v>
      </c>
      <c r="D19" s="10">
        <v>156</v>
      </c>
      <c r="E19" s="10">
        <v>922</v>
      </c>
      <c r="F19" s="18">
        <v>92</v>
      </c>
      <c r="G19" s="42">
        <v>310</v>
      </c>
      <c r="H19" s="53">
        <v>146</v>
      </c>
      <c r="I19" s="10">
        <v>281</v>
      </c>
      <c r="J19" s="10">
        <v>858</v>
      </c>
      <c r="K19" s="18">
        <v>83</v>
      </c>
      <c r="L19" s="54">
        <v>351</v>
      </c>
      <c r="M19" s="65">
        <v>325</v>
      </c>
      <c r="N19" s="10">
        <v>217</v>
      </c>
      <c r="O19" s="10">
        <v>816</v>
      </c>
      <c r="P19" s="18">
        <v>79</v>
      </c>
      <c r="Q19" s="66">
        <v>282</v>
      </c>
      <c r="R19" s="22">
        <v>124</v>
      </c>
      <c r="S19" s="10">
        <v>214</v>
      </c>
      <c r="T19" s="10">
        <v>705</v>
      </c>
      <c r="U19" s="10">
        <v>96</v>
      </c>
      <c r="V19" s="10">
        <v>580</v>
      </c>
      <c r="X19" s="9" t="s">
        <v>20</v>
      </c>
      <c r="Y19" s="13">
        <f t="shared" si="24"/>
        <v>13.903432228039559</v>
      </c>
      <c r="Z19" s="13">
        <f t="shared" si="25"/>
        <v>9.0750436300174506</v>
      </c>
      <c r="AA19" s="13">
        <f t="shared" si="26"/>
        <v>53.63583478766725</v>
      </c>
      <c r="AB19" s="28">
        <f t="shared" si="27"/>
        <v>5.3519488074461901</v>
      </c>
      <c r="AC19" s="71">
        <f t="shared" si="28"/>
        <v>18.033740546829552</v>
      </c>
      <c r="AD19" s="77">
        <f t="shared" si="29"/>
        <v>8.4933100639906911</v>
      </c>
      <c r="AE19" s="13">
        <f t="shared" si="30"/>
        <v>16.346713205351946</v>
      </c>
      <c r="AF19" s="13">
        <f t="shared" si="31"/>
        <v>49.912739965095987</v>
      </c>
      <c r="AG19" s="28">
        <f t="shared" si="32"/>
        <v>4.828388598022106</v>
      </c>
      <c r="AH19" s="78">
        <f t="shared" si="33"/>
        <v>20.418848167539267</v>
      </c>
      <c r="AI19" s="20">
        <f t="shared" si="34"/>
        <v>18.906340895869693</v>
      </c>
      <c r="AJ19" s="13">
        <f t="shared" si="35"/>
        <v>12.623618382780686</v>
      </c>
      <c r="AK19" s="13">
        <f t="shared" si="36"/>
        <v>47.469458987783597</v>
      </c>
      <c r="AL19" s="28">
        <f t="shared" si="37"/>
        <v>4.5956951716114016</v>
      </c>
      <c r="AM19" s="86">
        <f t="shared" si="38"/>
        <v>16.404886561954623</v>
      </c>
      <c r="AN19" s="20">
        <f t="shared" si="39"/>
        <v>7.2134962187318212</v>
      </c>
      <c r="AO19" s="13">
        <f t="shared" si="40"/>
        <v>12.449098312972659</v>
      </c>
      <c r="AP19" s="13">
        <f t="shared" si="41"/>
        <v>41.012216404886566</v>
      </c>
      <c r="AQ19" s="13">
        <f t="shared" si="42"/>
        <v>5.5846422338568935</v>
      </c>
      <c r="AR19" s="13">
        <f t="shared" si="43"/>
        <v>33.740546829552066</v>
      </c>
    </row>
    <row r="20" spans="2:44">
      <c r="B20" s="9" t="s">
        <v>22</v>
      </c>
      <c r="C20" s="10">
        <v>36</v>
      </c>
      <c r="D20" s="10">
        <v>17</v>
      </c>
      <c r="E20" s="10">
        <v>89</v>
      </c>
      <c r="F20" s="18">
        <v>17</v>
      </c>
      <c r="G20" s="42">
        <v>35</v>
      </c>
      <c r="H20" s="53">
        <v>11</v>
      </c>
      <c r="I20" s="10">
        <v>40</v>
      </c>
      <c r="J20" s="10">
        <v>86</v>
      </c>
      <c r="K20" s="18">
        <v>13</v>
      </c>
      <c r="L20" s="54">
        <v>44</v>
      </c>
      <c r="M20" s="65">
        <v>41</v>
      </c>
      <c r="N20" s="10">
        <v>25</v>
      </c>
      <c r="O20" s="10">
        <v>95</v>
      </c>
      <c r="P20" s="18">
        <v>11</v>
      </c>
      <c r="Q20" s="66">
        <v>22</v>
      </c>
      <c r="R20" s="22">
        <v>12</v>
      </c>
      <c r="S20" s="10">
        <v>22</v>
      </c>
      <c r="T20" s="10">
        <v>75</v>
      </c>
      <c r="U20" s="10">
        <v>12</v>
      </c>
      <c r="V20" s="10">
        <v>73</v>
      </c>
      <c r="X20" s="9" t="s">
        <v>22</v>
      </c>
      <c r="Y20" s="13">
        <f t="shared" si="24"/>
        <v>18.556701030927837</v>
      </c>
      <c r="Z20" s="13">
        <f t="shared" si="25"/>
        <v>8.7628865979381434</v>
      </c>
      <c r="AA20" s="13">
        <f t="shared" si="26"/>
        <v>45.876288659793815</v>
      </c>
      <c r="AB20" s="28">
        <f t="shared" si="27"/>
        <v>8.7628865979381434</v>
      </c>
      <c r="AC20" s="71">
        <f t="shared" si="28"/>
        <v>18.041237113402062</v>
      </c>
      <c r="AD20" s="77">
        <f t="shared" si="29"/>
        <v>5.6701030927835054</v>
      </c>
      <c r="AE20" s="13">
        <f t="shared" si="30"/>
        <v>20.618556701030926</v>
      </c>
      <c r="AF20" s="13">
        <f t="shared" si="31"/>
        <v>44.329896907216494</v>
      </c>
      <c r="AG20" s="28">
        <f t="shared" si="32"/>
        <v>6.7010309278350517</v>
      </c>
      <c r="AH20" s="78">
        <f t="shared" si="33"/>
        <v>22.680412371134022</v>
      </c>
      <c r="AI20" s="20">
        <f t="shared" si="34"/>
        <v>21.134020618556701</v>
      </c>
      <c r="AJ20" s="13">
        <f t="shared" si="35"/>
        <v>12.886597938144329</v>
      </c>
      <c r="AK20" s="13">
        <f t="shared" si="36"/>
        <v>48.96907216494845</v>
      </c>
      <c r="AL20" s="28">
        <f t="shared" si="37"/>
        <v>5.6701030927835054</v>
      </c>
      <c r="AM20" s="86">
        <f t="shared" si="38"/>
        <v>11.340206185567011</v>
      </c>
      <c r="AN20" s="20">
        <f t="shared" si="39"/>
        <v>6.1855670103092786</v>
      </c>
      <c r="AO20" s="13">
        <f t="shared" si="40"/>
        <v>11.340206185567011</v>
      </c>
      <c r="AP20" s="13">
        <f t="shared" si="41"/>
        <v>38.659793814432994</v>
      </c>
      <c r="AQ20" s="13">
        <f t="shared" si="42"/>
        <v>6.1855670103092786</v>
      </c>
      <c r="AR20" s="13">
        <f t="shared" si="43"/>
        <v>37.628865979381445</v>
      </c>
    </row>
    <row r="21" spans="2:44">
      <c r="B21" s="9" t="s">
        <v>24</v>
      </c>
      <c r="C21" s="10">
        <v>68</v>
      </c>
      <c r="D21" s="10">
        <v>41</v>
      </c>
      <c r="E21" s="10">
        <v>110</v>
      </c>
      <c r="F21" s="18">
        <v>26</v>
      </c>
      <c r="G21" s="42">
        <v>114</v>
      </c>
      <c r="H21" s="53">
        <v>54</v>
      </c>
      <c r="I21" s="10">
        <v>76</v>
      </c>
      <c r="J21" s="10">
        <v>98</v>
      </c>
      <c r="K21" s="18">
        <v>20</v>
      </c>
      <c r="L21" s="54">
        <v>111</v>
      </c>
      <c r="M21" s="65">
        <v>107</v>
      </c>
      <c r="N21" s="10">
        <v>55</v>
      </c>
      <c r="O21" s="10">
        <v>86</v>
      </c>
      <c r="P21" s="18">
        <v>16</v>
      </c>
      <c r="Q21" s="66">
        <v>95</v>
      </c>
      <c r="R21" s="22">
        <v>42</v>
      </c>
      <c r="S21" s="10">
        <v>73</v>
      </c>
      <c r="T21" s="10">
        <v>84</v>
      </c>
      <c r="U21" s="10">
        <v>27</v>
      </c>
      <c r="V21" s="10">
        <v>133</v>
      </c>
      <c r="X21" s="9" t="s">
        <v>24</v>
      </c>
      <c r="Y21" s="13">
        <f t="shared" si="24"/>
        <v>18.941504178272979</v>
      </c>
      <c r="Z21" s="13">
        <f t="shared" si="25"/>
        <v>11.420612813370473</v>
      </c>
      <c r="AA21" s="13">
        <f t="shared" si="26"/>
        <v>30.640668523676879</v>
      </c>
      <c r="AB21" s="28">
        <f t="shared" si="27"/>
        <v>7.2423398328690807</v>
      </c>
      <c r="AC21" s="71">
        <f t="shared" si="28"/>
        <v>31.754874651810582</v>
      </c>
      <c r="AD21" s="77">
        <f t="shared" si="29"/>
        <v>15.041782729805014</v>
      </c>
      <c r="AE21" s="13">
        <f t="shared" si="30"/>
        <v>21.16991643454039</v>
      </c>
      <c r="AF21" s="13">
        <f t="shared" si="31"/>
        <v>27.298050139275766</v>
      </c>
      <c r="AG21" s="28">
        <f t="shared" si="32"/>
        <v>5.5710306406685239</v>
      </c>
      <c r="AH21" s="78">
        <f t="shared" si="33"/>
        <v>30.919220055710305</v>
      </c>
      <c r="AI21" s="20">
        <f t="shared" si="34"/>
        <v>29.805013927576603</v>
      </c>
      <c r="AJ21" s="13">
        <f t="shared" si="35"/>
        <v>15.32033426183844</v>
      </c>
      <c r="AK21" s="13">
        <f t="shared" si="36"/>
        <v>23.955431754874652</v>
      </c>
      <c r="AL21" s="28">
        <f t="shared" si="37"/>
        <v>4.4568245125348191</v>
      </c>
      <c r="AM21" s="86">
        <f>Q21/SUM($M21:$Q21)*100</f>
        <v>26.462395543175489</v>
      </c>
      <c r="AN21" s="20">
        <f t="shared" si="39"/>
        <v>11.699164345403899</v>
      </c>
      <c r="AO21" s="13">
        <f t="shared" si="40"/>
        <v>20.334261838440113</v>
      </c>
      <c r="AP21" s="13">
        <f t="shared" si="41"/>
        <v>23.398328690807798</v>
      </c>
      <c r="AQ21" s="13">
        <f t="shared" si="42"/>
        <v>7.5208913649025071</v>
      </c>
      <c r="AR21" s="13">
        <f t="shared" si="43"/>
        <v>37.047353760445681</v>
      </c>
    </row>
    <row r="22" spans="2:44">
      <c r="B22" s="9" t="s">
        <v>26</v>
      </c>
      <c r="C22" s="10">
        <v>24</v>
      </c>
      <c r="D22" s="10">
        <v>9</v>
      </c>
      <c r="E22" s="10">
        <v>132</v>
      </c>
      <c r="F22" s="18">
        <v>9</v>
      </c>
      <c r="G22" s="42">
        <v>46</v>
      </c>
      <c r="H22" s="53">
        <v>14</v>
      </c>
      <c r="I22" s="10">
        <v>30</v>
      </c>
      <c r="J22" s="10">
        <v>120</v>
      </c>
      <c r="K22" s="18">
        <v>11</v>
      </c>
      <c r="L22" s="54">
        <v>45</v>
      </c>
      <c r="M22" s="65">
        <v>43</v>
      </c>
      <c r="N22" s="10">
        <v>34</v>
      </c>
      <c r="O22" s="10">
        <v>96</v>
      </c>
      <c r="P22" s="18">
        <v>10</v>
      </c>
      <c r="Q22" s="66">
        <v>37</v>
      </c>
      <c r="R22" s="22">
        <v>10</v>
      </c>
      <c r="S22" s="10">
        <v>30</v>
      </c>
      <c r="T22" s="10">
        <v>88</v>
      </c>
      <c r="U22" s="10">
        <v>12</v>
      </c>
      <c r="V22" s="10">
        <v>80</v>
      </c>
      <c r="X22" s="9" t="s">
        <v>26</v>
      </c>
      <c r="Y22" s="13">
        <f t="shared" si="24"/>
        <v>10.909090909090908</v>
      </c>
      <c r="Z22" s="13">
        <f t="shared" si="25"/>
        <v>4.0909090909090908</v>
      </c>
      <c r="AA22" s="13">
        <f t="shared" si="26"/>
        <v>60</v>
      </c>
      <c r="AB22" s="28">
        <f t="shared" si="27"/>
        <v>4.0909090909090908</v>
      </c>
      <c r="AC22" s="71">
        <f t="shared" si="28"/>
        <v>20.909090909090907</v>
      </c>
      <c r="AD22" s="77">
        <f t="shared" si="29"/>
        <v>6.3636363636363633</v>
      </c>
      <c r="AE22" s="13">
        <f t="shared" si="30"/>
        <v>13.636363636363635</v>
      </c>
      <c r="AF22" s="13">
        <f t="shared" si="31"/>
        <v>54.54545454545454</v>
      </c>
      <c r="AG22" s="28">
        <f t="shared" si="32"/>
        <v>5</v>
      </c>
      <c r="AH22" s="78">
        <f t="shared" si="33"/>
        <v>20.454545454545457</v>
      </c>
      <c r="AI22" s="20">
        <f t="shared" si="34"/>
        <v>19.545454545454547</v>
      </c>
      <c r="AJ22" s="13">
        <f t="shared" si="35"/>
        <v>15.454545454545453</v>
      </c>
      <c r="AK22" s="13">
        <f t="shared" si="36"/>
        <v>43.636363636363633</v>
      </c>
      <c r="AL22" s="28">
        <f t="shared" si="37"/>
        <v>4.5454545454545459</v>
      </c>
      <c r="AM22" s="86">
        <f t="shared" si="38"/>
        <v>16.818181818181817</v>
      </c>
      <c r="AN22" s="20">
        <f t="shared" si="39"/>
        <v>4.5454545454545459</v>
      </c>
      <c r="AO22" s="13">
        <f t="shared" si="40"/>
        <v>13.636363636363635</v>
      </c>
      <c r="AP22" s="13">
        <f t="shared" si="41"/>
        <v>40</v>
      </c>
      <c r="AQ22" s="13">
        <f t="shared" si="42"/>
        <v>5.4545454545454541</v>
      </c>
      <c r="AR22" s="13">
        <f t="shared" si="43"/>
        <v>36.363636363636367</v>
      </c>
    </row>
    <row r="23" spans="2:44">
      <c r="B23" s="9" t="s">
        <v>28</v>
      </c>
      <c r="C23" s="10">
        <v>116</v>
      </c>
      <c r="D23" s="10">
        <v>94</v>
      </c>
      <c r="E23" s="10">
        <v>467</v>
      </c>
      <c r="F23" s="18">
        <v>56</v>
      </c>
      <c r="G23" s="42">
        <v>181</v>
      </c>
      <c r="H23" s="53">
        <v>56</v>
      </c>
      <c r="I23" s="10">
        <v>155</v>
      </c>
      <c r="J23" s="10">
        <v>446</v>
      </c>
      <c r="K23" s="18">
        <v>50</v>
      </c>
      <c r="L23" s="54">
        <v>207</v>
      </c>
      <c r="M23" s="65">
        <v>170</v>
      </c>
      <c r="N23" s="10">
        <v>157</v>
      </c>
      <c r="O23" s="10">
        <v>373</v>
      </c>
      <c r="P23" s="18">
        <v>43</v>
      </c>
      <c r="Q23" s="66">
        <v>171</v>
      </c>
      <c r="R23" s="22">
        <v>61</v>
      </c>
      <c r="S23" s="10">
        <v>135</v>
      </c>
      <c r="T23" s="10">
        <v>335</v>
      </c>
      <c r="U23" s="10">
        <v>62</v>
      </c>
      <c r="V23" s="10">
        <v>321</v>
      </c>
      <c r="X23" s="9" t="s">
        <v>28</v>
      </c>
      <c r="Y23" s="13">
        <f t="shared" si="24"/>
        <v>12.691466083150985</v>
      </c>
      <c r="Z23" s="13">
        <f t="shared" si="25"/>
        <v>10.284463894967178</v>
      </c>
      <c r="AA23" s="13">
        <f t="shared" si="26"/>
        <v>51.094091903719907</v>
      </c>
      <c r="AB23" s="28">
        <f t="shared" si="27"/>
        <v>6.1269146608315097</v>
      </c>
      <c r="AC23" s="71">
        <f t="shared" si="28"/>
        <v>19.803063457330417</v>
      </c>
      <c r="AD23" s="77">
        <f t="shared" si="29"/>
        <v>6.1269146608315097</v>
      </c>
      <c r="AE23" s="13">
        <f t="shared" si="30"/>
        <v>16.958424507658641</v>
      </c>
      <c r="AF23" s="13">
        <f t="shared" si="31"/>
        <v>48.796498905908095</v>
      </c>
      <c r="AG23" s="28">
        <f t="shared" si="32"/>
        <v>5.4704595185995624</v>
      </c>
      <c r="AH23" s="78">
        <f t="shared" si="33"/>
        <v>22.647702407002189</v>
      </c>
      <c r="AI23" s="20">
        <f t="shared" si="34"/>
        <v>18.599562363238512</v>
      </c>
      <c r="AJ23" s="13">
        <f t="shared" si="35"/>
        <v>17.177242888402624</v>
      </c>
      <c r="AK23" s="13">
        <f t="shared" si="36"/>
        <v>40.809628008752732</v>
      </c>
      <c r="AL23" s="28">
        <f t="shared" si="37"/>
        <v>4.7045951859956237</v>
      </c>
      <c r="AM23" s="86">
        <f t="shared" si="38"/>
        <v>18.708971553610503</v>
      </c>
      <c r="AN23" s="20">
        <f t="shared" si="39"/>
        <v>6.6739606126914666</v>
      </c>
      <c r="AO23" s="13">
        <f t="shared" si="40"/>
        <v>14.770240700218817</v>
      </c>
      <c r="AP23" s="13">
        <f t="shared" si="41"/>
        <v>36.652078774617067</v>
      </c>
      <c r="AQ23" s="13">
        <f t="shared" si="42"/>
        <v>6.7833698030634579</v>
      </c>
      <c r="AR23" s="13">
        <f t="shared" si="43"/>
        <v>35.120350109409195</v>
      </c>
    </row>
    <row r="24" spans="2:44">
      <c r="B24" s="4" t="s">
        <v>30</v>
      </c>
      <c r="C24" s="15"/>
      <c r="D24" s="15"/>
      <c r="E24" s="15"/>
      <c r="F24" s="43"/>
      <c r="G24" s="44"/>
      <c r="H24" s="55"/>
      <c r="I24" s="43"/>
      <c r="J24" s="4"/>
      <c r="K24" s="15"/>
      <c r="L24" s="140"/>
      <c r="M24" s="141"/>
      <c r="N24" s="43"/>
      <c r="O24" s="4"/>
      <c r="P24" s="4"/>
      <c r="Q24" s="87"/>
      <c r="X24" s="4" t="s">
        <v>30</v>
      </c>
      <c r="Y24" s="15"/>
      <c r="Z24" s="15"/>
      <c r="AA24" s="15"/>
      <c r="AB24" s="43"/>
      <c r="AC24" s="44"/>
      <c r="AD24" s="55"/>
      <c r="AE24" s="43"/>
      <c r="AF24" s="4"/>
      <c r="AG24" s="15"/>
      <c r="AH24" s="140"/>
      <c r="AI24" s="15"/>
      <c r="AJ24" s="43"/>
      <c r="AK24" s="4"/>
      <c r="AL24" s="4"/>
      <c r="AM24" s="87"/>
    </row>
    <row r="25" spans="2:44">
      <c r="B25" s="9" t="s">
        <v>31</v>
      </c>
      <c r="C25" s="10">
        <v>560</v>
      </c>
      <c r="D25" s="10">
        <v>393</v>
      </c>
      <c r="E25" s="10">
        <v>2127</v>
      </c>
      <c r="F25" s="18">
        <v>241</v>
      </c>
      <c r="G25" s="42">
        <v>831</v>
      </c>
      <c r="H25" s="53">
        <v>338</v>
      </c>
      <c r="I25" s="10">
        <v>699</v>
      </c>
      <c r="J25" s="10">
        <v>1986</v>
      </c>
      <c r="K25" s="18">
        <v>211</v>
      </c>
      <c r="L25" s="54">
        <v>918</v>
      </c>
      <c r="M25" s="65">
        <v>784</v>
      </c>
      <c r="N25" s="10">
        <v>548</v>
      </c>
      <c r="O25" s="10">
        <v>1860</v>
      </c>
      <c r="P25" s="18">
        <v>201</v>
      </c>
      <c r="Q25" s="66">
        <v>759</v>
      </c>
      <c r="R25" s="22">
        <v>280</v>
      </c>
      <c r="S25" s="10">
        <v>537</v>
      </c>
      <c r="T25" s="10">
        <v>1652</v>
      </c>
      <c r="U25" s="10">
        <v>250</v>
      </c>
      <c r="V25" s="10">
        <v>1433</v>
      </c>
      <c r="X25" s="9" t="s">
        <v>31</v>
      </c>
      <c r="Y25" s="32">
        <f t="shared" ref="Y25:Y26" si="44">C25/SUM($C25:$G25)*100</f>
        <v>13.48747591522158</v>
      </c>
      <c r="Z25" s="32">
        <f t="shared" ref="Z25:Z26" si="45">D25/SUM($C25:$G25)*100</f>
        <v>9.4653179190751437</v>
      </c>
      <c r="AA25" s="32">
        <f t="shared" ref="AA25:AA26" si="46">E25/SUM($C25:$G25)*100</f>
        <v>51.228323699421964</v>
      </c>
      <c r="AB25" s="35">
        <f t="shared" ref="AB25:AB26" si="47">F25/SUM($C25:$G25)*100</f>
        <v>5.8044315992292876</v>
      </c>
      <c r="AC25" s="88">
        <f t="shared" ref="AC25:AC26" si="48">G25/SUM($C25:$G25)*100</f>
        <v>20.014450867052023</v>
      </c>
      <c r="AD25" s="142">
        <f t="shared" ref="AD25:AD26" si="49">H25/SUM($H25:$L25)*100</f>
        <v>8.1406551059730248</v>
      </c>
      <c r="AE25" s="32">
        <f t="shared" ref="AE25:AE26" si="50">I25/SUM($H25:$L25)*100</f>
        <v>16.835260115606935</v>
      </c>
      <c r="AF25" s="32">
        <f t="shared" ref="AF25:AF26" si="51">J25/SUM($H25:$L25)*100</f>
        <v>47.832369942196536</v>
      </c>
      <c r="AG25" s="35">
        <f t="shared" ref="AG25:AG26" si="52">K25/SUM($H25:$L25)*100</f>
        <v>5.0818882466281305</v>
      </c>
      <c r="AH25" s="143">
        <f t="shared" ref="AH25:AH26" si="53">L25/SUM($H25:$L25)*100</f>
        <v>22.109826589595375</v>
      </c>
      <c r="AI25" s="34">
        <f t="shared" ref="AI25:AI26" si="54">M25/SUM($M25:$Q25)*100</f>
        <v>18.882466281310212</v>
      </c>
      <c r="AJ25" s="32">
        <f t="shared" ref="AJ25:AJ26" si="55">N25/SUM($M25:$Q25)*100</f>
        <v>13.198458574181119</v>
      </c>
      <c r="AK25" s="32">
        <f t="shared" ref="AK25:AK26" si="56">O25/SUM($M25:$Q25)*100</f>
        <v>44.797687861271676</v>
      </c>
      <c r="AL25" s="35">
        <f t="shared" ref="AL25:AL26" si="57">P25/SUM($M25:$Q25)*100</f>
        <v>4.8410404624277454</v>
      </c>
      <c r="AM25" s="144">
        <f t="shared" ref="AM25:AM26" si="58">Q25/SUM($M25:$Q25)*100</f>
        <v>18.28034682080925</v>
      </c>
      <c r="AN25" s="34">
        <f t="shared" ref="AN25:AN26" si="59">R25/SUM($R25:$V25)*100</f>
        <v>6.7437379576107901</v>
      </c>
      <c r="AO25" s="32">
        <f t="shared" ref="AO25:AO26" si="60">S25/SUM($R25:$V25)*100</f>
        <v>12.933526011560694</v>
      </c>
      <c r="AP25" s="32">
        <f t="shared" ref="AP25:AP26" si="61">T25/SUM($R25:$V25)*100</f>
        <v>39.788053949903663</v>
      </c>
      <c r="AQ25" s="32">
        <f t="shared" ref="AQ25:AQ26" si="62">U25/SUM($R25:$V25)*100</f>
        <v>6.0211946050096339</v>
      </c>
      <c r="AR25" s="32">
        <f t="shared" ref="AR25:AR26" si="63">V25/SUM($R25:$V25)*100</f>
        <v>34.51348747591522</v>
      </c>
    </row>
    <row r="26" spans="2:44" ht="15" thickBot="1">
      <c r="B26" s="9" t="s">
        <v>33</v>
      </c>
      <c r="C26" s="10">
        <v>314</v>
      </c>
      <c r="D26" s="10">
        <v>137</v>
      </c>
      <c r="E26" s="10">
        <v>718</v>
      </c>
      <c r="F26" s="18">
        <v>75</v>
      </c>
      <c r="G26" s="42">
        <v>252</v>
      </c>
      <c r="H26" s="53">
        <v>193</v>
      </c>
      <c r="I26" s="10">
        <v>305</v>
      </c>
      <c r="J26" s="10">
        <v>669</v>
      </c>
      <c r="K26" s="18">
        <v>67</v>
      </c>
      <c r="L26" s="54">
        <v>262</v>
      </c>
      <c r="M26" s="162">
        <v>244</v>
      </c>
      <c r="N26" s="163">
        <v>211</v>
      </c>
      <c r="O26" s="163">
        <v>738</v>
      </c>
      <c r="P26" s="164">
        <v>78</v>
      </c>
      <c r="Q26" s="165">
        <v>225</v>
      </c>
      <c r="R26" s="22">
        <v>90</v>
      </c>
      <c r="S26" s="10">
        <v>208</v>
      </c>
      <c r="T26" s="10">
        <v>579</v>
      </c>
      <c r="U26" s="10">
        <v>84</v>
      </c>
      <c r="V26" s="10">
        <v>535</v>
      </c>
      <c r="X26" s="9" t="s">
        <v>33</v>
      </c>
      <c r="Y26" s="32">
        <f t="shared" si="44"/>
        <v>20.989304812834224</v>
      </c>
      <c r="Z26" s="32">
        <f t="shared" si="45"/>
        <v>9.1577540106951876</v>
      </c>
      <c r="AA26" s="32">
        <f t="shared" si="46"/>
        <v>47.99465240641711</v>
      </c>
      <c r="AB26" s="35">
        <f t="shared" si="47"/>
        <v>5.0133689839572195</v>
      </c>
      <c r="AC26" s="88">
        <f t="shared" si="48"/>
        <v>16.844919786096256</v>
      </c>
      <c r="AD26" s="142">
        <f t="shared" si="49"/>
        <v>12.901069518716577</v>
      </c>
      <c r="AE26" s="32">
        <f t="shared" si="50"/>
        <v>20.387700534759361</v>
      </c>
      <c r="AF26" s="32">
        <f t="shared" si="51"/>
        <v>44.719251336898395</v>
      </c>
      <c r="AG26" s="35">
        <f t="shared" si="52"/>
        <v>4.4786096256684491</v>
      </c>
      <c r="AH26" s="143">
        <f t="shared" si="53"/>
        <v>17.513368983957221</v>
      </c>
      <c r="AI26" s="34">
        <f t="shared" si="54"/>
        <v>16.310160427807489</v>
      </c>
      <c r="AJ26" s="32">
        <f t="shared" si="55"/>
        <v>14.104278074866311</v>
      </c>
      <c r="AK26" s="32">
        <f t="shared" si="56"/>
        <v>49.331550802139034</v>
      </c>
      <c r="AL26" s="35">
        <f t="shared" si="57"/>
        <v>5.213903743315508</v>
      </c>
      <c r="AM26" s="144">
        <f t="shared" si="58"/>
        <v>15.040106951871657</v>
      </c>
      <c r="AN26" s="34">
        <f t="shared" si="59"/>
        <v>6.0160427807486627</v>
      </c>
      <c r="AO26" s="32">
        <f t="shared" si="60"/>
        <v>13.903743315508022</v>
      </c>
      <c r="AP26" s="32">
        <f t="shared" si="61"/>
        <v>38.703208556149733</v>
      </c>
      <c r="AQ26" s="32">
        <f t="shared" si="62"/>
        <v>5.6149732620320858</v>
      </c>
      <c r="AR26" s="32">
        <f t="shared" si="63"/>
        <v>35.762032085561493</v>
      </c>
    </row>
  </sheetData>
  <mergeCells count="10">
    <mergeCell ref="B7:B8"/>
    <mergeCell ref="C7:G7"/>
    <mergeCell ref="H7:L7"/>
    <mergeCell ref="M7:Q7"/>
    <mergeCell ref="R7:V7"/>
    <mergeCell ref="X7:X8"/>
    <mergeCell ref="Y7:AC7"/>
    <mergeCell ref="AD7:AH7"/>
    <mergeCell ref="AI7:AM7"/>
    <mergeCell ref="AN7:AR7"/>
  </mergeCells>
  <hyperlinks>
    <hyperlink ref="B3" location="Index!A1" display="&lt;&lt; back"/>
  </hyperlinks>
  <pageMargins left="0.70866141732283472" right="0.70866141732283472" top="0.74803149606299213" bottom="0.74803149606299213" header="0.31496062992125984" footer="0.31496062992125984"/>
  <pageSetup paperSize="9" orientation="landscape" verticalDpi="0" r:id="rId1"/>
  <colBreaks count="2" manualBreakCount="2">
    <brk id="23" max="1048575" man="1"/>
    <brk id="34" max="1048575" man="1"/>
  </colBreaks>
</worksheet>
</file>

<file path=xl/worksheets/sheet16.xml><?xml version="1.0" encoding="utf-8"?>
<worksheet xmlns="http://schemas.openxmlformats.org/spreadsheetml/2006/main" xmlns:r="http://schemas.openxmlformats.org/officeDocument/2006/relationships">
  <dimension ref="A1:BH26"/>
  <sheetViews>
    <sheetView showGridLines="0" zoomScaleNormal="100" workbookViewId="0"/>
  </sheetViews>
  <sheetFormatPr defaultRowHeight="14.4"/>
  <cols>
    <col min="1" max="1" width="3.44140625" customWidth="1"/>
    <col min="2" max="2" width="28.33203125" customWidth="1"/>
    <col min="3" max="30" width="8.6640625" customWidth="1"/>
    <col min="31" max="31" width="5.6640625" customWidth="1"/>
    <col min="32" max="32" width="28.33203125" customWidth="1"/>
    <col min="33" max="34" width="13.6640625" customWidth="1"/>
  </cols>
  <sheetData>
    <row r="1" spans="1:60" ht="17.399999999999999">
      <c r="B1" s="1" t="s">
        <v>4</v>
      </c>
      <c r="C1" s="1"/>
      <c r="D1" s="1"/>
      <c r="E1" s="1"/>
      <c r="F1" s="1"/>
      <c r="G1" s="1"/>
      <c r="H1" s="1"/>
      <c r="I1" s="1"/>
      <c r="J1" s="1"/>
      <c r="K1" s="1"/>
      <c r="L1" s="1"/>
      <c r="M1" s="1"/>
      <c r="N1" s="1"/>
      <c r="Q1" s="181"/>
    </row>
    <row r="2" spans="1:60" ht="19.8">
      <c r="A2" s="23"/>
      <c r="B2" s="1" t="s">
        <v>101</v>
      </c>
      <c r="C2" s="1"/>
      <c r="D2" s="1"/>
      <c r="E2" s="1"/>
      <c r="F2" s="1"/>
      <c r="G2" s="1"/>
      <c r="H2" s="1"/>
      <c r="I2" s="1"/>
      <c r="J2" s="1"/>
      <c r="K2" s="1"/>
      <c r="L2" s="1"/>
      <c r="M2" s="1"/>
      <c r="N2" s="1"/>
      <c r="Q2" s="181"/>
    </row>
    <row r="3" spans="1:60">
      <c r="B3" s="146" t="s">
        <v>5</v>
      </c>
      <c r="C3" s="24"/>
      <c r="D3" s="24"/>
      <c r="E3" s="24"/>
      <c r="F3" s="24"/>
      <c r="G3" s="24"/>
      <c r="H3" s="24"/>
      <c r="I3" s="24"/>
      <c r="J3" s="24"/>
      <c r="K3" s="24"/>
      <c r="L3" s="24"/>
      <c r="M3" s="24"/>
      <c r="N3" s="24"/>
      <c r="Q3" s="181"/>
    </row>
    <row r="4" spans="1:60" ht="18" customHeight="1">
      <c r="B4" s="1" t="s">
        <v>109</v>
      </c>
      <c r="C4" s="1"/>
      <c r="D4" s="1"/>
      <c r="E4" s="1"/>
      <c r="F4" s="1"/>
      <c r="G4" s="1"/>
      <c r="H4" s="1"/>
      <c r="I4" s="1"/>
      <c r="J4" s="1"/>
      <c r="K4" s="1"/>
      <c r="L4" s="1"/>
      <c r="M4" s="1"/>
      <c r="N4" s="1"/>
      <c r="O4" s="1"/>
      <c r="P4" s="1"/>
      <c r="Q4" s="1"/>
      <c r="S4" s="1"/>
      <c r="T4" s="1"/>
      <c r="U4" s="1"/>
      <c r="W4" s="1"/>
      <c r="X4" s="1"/>
      <c r="Y4" s="1"/>
      <c r="AA4" s="1"/>
      <c r="AB4" s="1"/>
      <c r="AC4" s="1"/>
    </row>
    <row r="5" spans="1:60" ht="4.5" customHeight="1"/>
    <row r="6" spans="1:60" ht="14.25" customHeight="1">
      <c r="B6" s="16" t="s">
        <v>47</v>
      </c>
      <c r="C6" s="16"/>
      <c r="D6" s="16"/>
      <c r="E6" s="16"/>
      <c r="F6" s="16"/>
      <c r="G6" s="16"/>
      <c r="H6" s="16"/>
      <c r="I6" s="16"/>
      <c r="J6" s="16"/>
      <c r="K6" s="16"/>
      <c r="L6" s="16"/>
      <c r="M6" s="16"/>
      <c r="N6" s="16"/>
      <c r="AF6" s="16" t="s">
        <v>48</v>
      </c>
    </row>
    <row r="7" spans="1:60" ht="21" customHeight="1">
      <c r="B7" s="194" t="s">
        <v>35</v>
      </c>
      <c r="C7" s="194" t="s">
        <v>113</v>
      </c>
      <c r="D7" s="194"/>
      <c r="E7" s="194"/>
      <c r="F7" s="194"/>
      <c r="G7" s="197" t="s">
        <v>114</v>
      </c>
      <c r="H7" s="194"/>
      <c r="I7" s="194"/>
      <c r="J7" s="194"/>
      <c r="K7" s="199" t="s">
        <v>115</v>
      </c>
      <c r="L7" s="194"/>
      <c r="M7" s="194"/>
      <c r="N7" s="194"/>
      <c r="O7" s="201" t="s">
        <v>116</v>
      </c>
      <c r="P7" s="194"/>
      <c r="Q7" s="194"/>
      <c r="R7" s="194"/>
      <c r="S7" s="201" t="s">
        <v>117</v>
      </c>
      <c r="T7" s="194"/>
      <c r="U7" s="194"/>
      <c r="V7" s="194"/>
      <c r="W7" s="201" t="s">
        <v>118</v>
      </c>
      <c r="X7" s="194"/>
      <c r="Y7" s="194"/>
      <c r="Z7" s="194"/>
      <c r="AA7" s="201" t="s">
        <v>119</v>
      </c>
      <c r="AB7" s="194"/>
      <c r="AC7" s="194"/>
      <c r="AD7" s="194"/>
      <c r="AF7" s="194" t="s">
        <v>35</v>
      </c>
      <c r="AG7" s="194" t="s">
        <v>113</v>
      </c>
      <c r="AH7" s="194"/>
      <c r="AI7" s="194"/>
      <c r="AJ7" s="194"/>
      <c r="AK7" s="197" t="s">
        <v>114</v>
      </c>
      <c r="AL7" s="194"/>
      <c r="AM7" s="194"/>
      <c r="AN7" s="194"/>
      <c r="AO7" s="199" t="s">
        <v>115</v>
      </c>
      <c r="AP7" s="194"/>
      <c r="AQ7" s="194"/>
      <c r="AR7" s="194"/>
      <c r="AS7" s="201" t="s">
        <v>116</v>
      </c>
      <c r="AT7" s="194"/>
      <c r="AU7" s="194"/>
      <c r="AV7" s="194"/>
      <c r="AW7" s="201" t="s">
        <v>117</v>
      </c>
      <c r="AX7" s="194"/>
      <c r="AY7" s="194"/>
      <c r="AZ7" s="194"/>
      <c r="BA7" s="201" t="s">
        <v>118</v>
      </c>
      <c r="BB7" s="194"/>
      <c r="BC7" s="194"/>
      <c r="BD7" s="194"/>
      <c r="BE7" s="201" t="s">
        <v>119</v>
      </c>
      <c r="BF7" s="194"/>
      <c r="BG7" s="194"/>
      <c r="BH7" s="194"/>
    </row>
    <row r="8" spans="1:60" ht="67.5" customHeight="1">
      <c r="B8" s="195"/>
      <c r="C8" s="45" t="s">
        <v>110</v>
      </c>
      <c r="D8" s="179" t="s">
        <v>111</v>
      </c>
      <c r="E8" s="179" t="s">
        <v>112</v>
      </c>
      <c r="F8" s="38" t="s">
        <v>53</v>
      </c>
      <c r="G8" s="45" t="s">
        <v>110</v>
      </c>
      <c r="H8" s="179" t="s">
        <v>111</v>
      </c>
      <c r="I8" s="179" t="s">
        <v>112</v>
      </c>
      <c r="J8" s="38" t="s">
        <v>53</v>
      </c>
      <c r="K8" s="45" t="s">
        <v>110</v>
      </c>
      <c r="L8" s="179" t="s">
        <v>111</v>
      </c>
      <c r="M8" s="179" t="s">
        <v>112</v>
      </c>
      <c r="N8" s="38" t="s">
        <v>53</v>
      </c>
      <c r="O8" s="45" t="s">
        <v>110</v>
      </c>
      <c r="P8" s="179" t="s">
        <v>111</v>
      </c>
      <c r="Q8" s="179" t="s">
        <v>112</v>
      </c>
      <c r="R8" s="38" t="s">
        <v>53</v>
      </c>
      <c r="S8" s="45" t="s">
        <v>110</v>
      </c>
      <c r="T8" s="179" t="s">
        <v>111</v>
      </c>
      <c r="U8" s="179" t="s">
        <v>112</v>
      </c>
      <c r="V8" s="38" t="s">
        <v>53</v>
      </c>
      <c r="W8" s="45" t="s">
        <v>110</v>
      </c>
      <c r="X8" s="179" t="s">
        <v>111</v>
      </c>
      <c r="Y8" s="179" t="s">
        <v>112</v>
      </c>
      <c r="Z8" s="38" t="s">
        <v>53</v>
      </c>
      <c r="AA8" s="45" t="s">
        <v>110</v>
      </c>
      <c r="AB8" s="179" t="s">
        <v>111</v>
      </c>
      <c r="AC8" s="179" t="s">
        <v>112</v>
      </c>
      <c r="AD8" s="38" t="s">
        <v>53</v>
      </c>
      <c r="AF8" s="195"/>
      <c r="AG8" s="45" t="s">
        <v>110</v>
      </c>
      <c r="AH8" s="179" t="s">
        <v>111</v>
      </c>
      <c r="AI8" s="179" t="s">
        <v>112</v>
      </c>
      <c r="AJ8" s="38" t="s">
        <v>53</v>
      </c>
      <c r="AK8" s="45" t="s">
        <v>110</v>
      </c>
      <c r="AL8" s="179" t="s">
        <v>111</v>
      </c>
      <c r="AM8" s="179" t="s">
        <v>112</v>
      </c>
      <c r="AN8" s="38" t="s">
        <v>53</v>
      </c>
      <c r="AO8" s="45" t="s">
        <v>110</v>
      </c>
      <c r="AP8" s="179" t="s">
        <v>111</v>
      </c>
      <c r="AQ8" s="179" t="s">
        <v>112</v>
      </c>
      <c r="AR8" s="38" t="s">
        <v>53</v>
      </c>
      <c r="AS8" s="45" t="s">
        <v>110</v>
      </c>
      <c r="AT8" s="179" t="s">
        <v>111</v>
      </c>
      <c r="AU8" s="179" t="s">
        <v>112</v>
      </c>
      <c r="AV8" s="38" t="s">
        <v>53</v>
      </c>
      <c r="AW8" s="45" t="s">
        <v>110</v>
      </c>
      <c r="AX8" s="179" t="s">
        <v>111</v>
      </c>
      <c r="AY8" s="179" t="s">
        <v>112</v>
      </c>
      <c r="AZ8" s="38" t="s">
        <v>53</v>
      </c>
      <c r="BA8" s="45" t="s">
        <v>110</v>
      </c>
      <c r="BB8" s="179" t="s">
        <v>111</v>
      </c>
      <c r="BC8" s="179" t="s">
        <v>112</v>
      </c>
      <c r="BD8" s="38" t="s">
        <v>53</v>
      </c>
      <c r="BE8" s="45" t="s">
        <v>110</v>
      </c>
      <c r="BF8" s="179" t="s">
        <v>111</v>
      </c>
      <c r="BG8" s="179" t="s">
        <v>112</v>
      </c>
      <c r="BH8" s="38" t="s">
        <v>53</v>
      </c>
    </row>
    <row r="9" spans="1:60">
      <c r="B9" s="4" t="s">
        <v>0</v>
      </c>
      <c r="C9" s="4"/>
      <c r="D9" s="4"/>
      <c r="E9" s="4"/>
      <c r="F9" s="4"/>
      <c r="G9" s="55"/>
      <c r="H9" s="4"/>
      <c r="I9" s="4"/>
      <c r="J9" s="4"/>
      <c r="K9" s="115"/>
      <c r="L9" s="4"/>
      <c r="M9" s="4"/>
      <c r="N9" s="4"/>
      <c r="O9" s="8"/>
      <c r="P9" s="8"/>
      <c r="Q9" s="8"/>
      <c r="S9" s="8"/>
      <c r="T9" s="8"/>
      <c r="U9" s="8"/>
      <c r="W9" s="8"/>
      <c r="X9" s="8"/>
      <c r="Y9" s="8"/>
      <c r="AA9" s="8"/>
      <c r="AB9" s="8"/>
      <c r="AC9" s="8"/>
      <c r="AF9" s="4" t="s">
        <v>0</v>
      </c>
      <c r="AG9" s="5"/>
      <c r="AH9" s="5"/>
      <c r="AI9" s="5"/>
      <c r="AJ9" s="5"/>
      <c r="AK9" s="47"/>
      <c r="AL9" s="5"/>
      <c r="AM9" s="5"/>
      <c r="AN9" s="5"/>
      <c r="AO9" s="59"/>
      <c r="AP9" s="5"/>
      <c r="AQ9" s="5"/>
      <c r="AR9" s="5"/>
      <c r="AS9" s="5"/>
      <c r="AT9" s="5"/>
      <c r="AU9" s="5"/>
      <c r="AV9" s="5"/>
      <c r="AW9" s="5"/>
      <c r="AX9" s="5"/>
      <c r="AY9" s="5"/>
      <c r="AZ9" s="5"/>
      <c r="BA9" s="5"/>
      <c r="BB9" s="5"/>
      <c r="BC9" s="5"/>
      <c r="BD9" s="5"/>
      <c r="BE9" s="5"/>
      <c r="BF9" s="5"/>
      <c r="BG9" s="5"/>
      <c r="BH9" s="5"/>
    </row>
    <row r="10" spans="1:60">
      <c r="B10" s="6" t="s">
        <v>0</v>
      </c>
      <c r="C10" s="106">
        <v>1054</v>
      </c>
      <c r="D10" s="106">
        <v>1472</v>
      </c>
      <c r="E10" s="106">
        <v>1763</v>
      </c>
      <c r="F10" s="106">
        <v>1359</v>
      </c>
      <c r="G10" s="106">
        <v>774</v>
      </c>
      <c r="H10" s="106">
        <v>1351</v>
      </c>
      <c r="I10" s="106">
        <v>2464</v>
      </c>
      <c r="J10" s="106">
        <v>1059</v>
      </c>
      <c r="K10" s="106">
        <v>224</v>
      </c>
      <c r="L10" s="106">
        <v>1474</v>
      </c>
      <c r="M10" s="106">
        <v>2737</v>
      </c>
      <c r="N10" s="106">
        <v>1213</v>
      </c>
      <c r="O10" s="106">
        <v>333</v>
      </c>
      <c r="P10" s="106">
        <v>1288</v>
      </c>
      <c r="Q10" s="106">
        <v>2823</v>
      </c>
      <c r="R10" s="106">
        <v>1204</v>
      </c>
      <c r="S10" s="106">
        <v>705</v>
      </c>
      <c r="T10" s="106">
        <v>1459</v>
      </c>
      <c r="U10" s="106">
        <v>2268</v>
      </c>
      <c r="V10" s="106">
        <v>1216</v>
      </c>
      <c r="W10" s="106">
        <v>466</v>
      </c>
      <c r="X10" s="106">
        <v>1355</v>
      </c>
      <c r="Y10" s="106">
        <v>2744</v>
      </c>
      <c r="Z10" s="106">
        <v>1083</v>
      </c>
      <c r="AA10" s="106">
        <v>28</v>
      </c>
      <c r="AB10" s="106">
        <v>532</v>
      </c>
      <c r="AC10" s="106">
        <v>4171</v>
      </c>
      <c r="AD10" s="106">
        <v>917</v>
      </c>
      <c r="AF10" s="6" t="s">
        <v>0</v>
      </c>
      <c r="AG10" s="90">
        <f>C10/(C10+D10+E10+F10)*100</f>
        <v>18.661473087818699</v>
      </c>
      <c r="AH10" s="91">
        <f>D10/(D10+E10+F10+C10)*100</f>
        <v>26.062322946175637</v>
      </c>
      <c r="AI10" s="91">
        <f>E10/(E10+F10+D10+C10)*100</f>
        <v>31.214589235127477</v>
      </c>
      <c r="AJ10" s="91">
        <f>F10/(F10+E10+D10+C10)*100</f>
        <v>24.061614730878187</v>
      </c>
      <c r="AK10" s="122">
        <f>G10/(G10+H10+I10+J10)*100</f>
        <v>13.703966005665722</v>
      </c>
      <c r="AL10" s="91">
        <f>H10/(H10+I10+J10+G10)*100</f>
        <v>23.919971671388101</v>
      </c>
      <c r="AM10" s="91">
        <f>I10/(I10+J10+H10+G10)*100</f>
        <v>43.626062322946176</v>
      </c>
      <c r="AN10" s="91">
        <f>J10/(J10+I10+H10+G10)*100</f>
        <v>18.75</v>
      </c>
      <c r="AO10" s="130">
        <f>K10/(K10+L10+M10+N10)*100</f>
        <v>3.9660056657223794</v>
      </c>
      <c r="AP10" s="91">
        <f>L10/(L10+M10+N10+K10)*100</f>
        <v>26.097733711048161</v>
      </c>
      <c r="AQ10" s="91">
        <f>M10/(M10+N10+L10+K10)*100</f>
        <v>48.459631728045323</v>
      </c>
      <c r="AR10" s="91">
        <f>N10/(N10+M10+L10+K10)*100</f>
        <v>21.476628895184135</v>
      </c>
      <c r="AS10" s="120">
        <f>O10/(O10+P10+Q10+R10)*100</f>
        <v>5.8958923512747878</v>
      </c>
      <c r="AT10" s="91">
        <f>P10/(P10+Q10+R10+O10)*100</f>
        <v>22.804532577903682</v>
      </c>
      <c r="AU10" s="91">
        <f>Q10/(Q10+R10+P10+O10)*100</f>
        <v>49.982294617563738</v>
      </c>
      <c r="AV10" s="91">
        <f>R10/(R10+Q10+P10+O10)*100</f>
        <v>21.317280453257791</v>
      </c>
      <c r="AW10" s="120">
        <f>S10/(S10+T10+U10+V10)*100</f>
        <v>12.48229461756374</v>
      </c>
      <c r="AX10" s="91">
        <f>T10/(T10+U10+V10+S10)*100</f>
        <v>25.832152974504247</v>
      </c>
      <c r="AY10" s="91">
        <f>U10/(U10+V10+T10+S10)*100</f>
        <v>40.155807365439095</v>
      </c>
      <c r="AZ10" s="91">
        <f>V10/(V10+U10+T10+S10)*100</f>
        <v>21.529745042492916</v>
      </c>
      <c r="BA10" s="120">
        <f>W10/(W10+X10+Y10+Z10)*100</f>
        <v>8.2507082152974505</v>
      </c>
      <c r="BB10" s="91">
        <f>X10/(X10+Y10+Z10+W10)*100</f>
        <v>23.990793201133144</v>
      </c>
      <c r="BC10" s="91">
        <f>Y10/(Y10+Z10+X10+W10)*100</f>
        <v>48.583569405099155</v>
      </c>
      <c r="BD10" s="91">
        <f>Z10/(Z10+Y10+X10+W10)*100</f>
        <v>19.174929178470254</v>
      </c>
      <c r="BE10" s="120">
        <f>AA10/(AA10+AB10+AC10+AD10)*100</f>
        <v>0.49575070821529743</v>
      </c>
      <c r="BF10" s="91">
        <f>AB10/(AB10+AC10+AD10+AA10)*100</f>
        <v>9.4192634560906505</v>
      </c>
      <c r="BG10" s="91">
        <f>AC10/(AC10+AD10+AB10+AA10)*100</f>
        <v>73.849150141643065</v>
      </c>
      <c r="BH10" s="91">
        <f>AD10/(AD10+AC10+AB10+AA10)*100</f>
        <v>16.235835694050991</v>
      </c>
    </row>
    <row r="11" spans="1:60">
      <c r="B11" s="4" t="s">
        <v>7</v>
      </c>
      <c r="C11" s="107"/>
      <c r="D11" s="107"/>
      <c r="E11" s="107"/>
      <c r="F11" s="107"/>
      <c r="G11" s="113"/>
      <c r="H11" s="107"/>
      <c r="I11" s="107"/>
      <c r="J11" s="107"/>
      <c r="K11" s="118"/>
      <c r="L11" s="107"/>
      <c r="M11" s="107"/>
      <c r="N11" s="107"/>
      <c r="O11" s="107"/>
      <c r="P11" s="107"/>
      <c r="Q11" s="107"/>
      <c r="R11" s="107"/>
      <c r="S11" s="107"/>
      <c r="T11" s="107"/>
      <c r="U11" s="107"/>
      <c r="V11" s="107"/>
      <c r="W11" s="107"/>
      <c r="X11" s="107"/>
      <c r="Y11" s="107"/>
      <c r="Z11" s="107"/>
      <c r="AA11" s="107"/>
      <c r="AB11" s="107"/>
      <c r="AC11" s="107"/>
      <c r="AD11" s="107"/>
      <c r="AF11" s="4" t="s">
        <v>7</v>
      </c>
      <c r="AG11" s="93"/>
      <c r="AH11" s="94"/>
      <c r="AI11" s="94"/>
      <c r="AJ11" s="94"/>
      <c r="AK11" s="124"/>
      <c r="AL11" s="94"/>
      <c r="AM11" s="94"/>
      <c r="AN11" s="94"/>
      <c r="AO11" s="132"/>
      <c r="AP11" s="94"/>
      <c r="AQ11" s="94"/>
      <c r="AR11" s="94"/>
      <c r="AS11" s="93"/>
      <c r="AT11" s="94"/>
      <c r="AU11" s="94"/>
      <c r="AV11" s="94"/>
      <c r="AW11" s="93"/>
      <c r="AX11" s="94"/>
      <c r="AY11" s="94"/>
      <c r="AZ11" s="94"/>
      <c r="BA11" s="93"/>
      <c r="BB11" s="94"/>
      <c r="BC11" s="94"/>
      <c r="BD11" s="94"/>
      <c r="BE11" s="93"/>
      <c r="BF11" s="94"/>
      <c r="BG11" s="94"/>
      <c r="BH11" s="94"/>
    </row>
    <row r="12" spans="1:60">
      <c r="B12" s="9" t="s">
        <v>1</v>
      </c>
      <c r="C12" s="33">
        <v>134</v>
      </c>
      <c r="D12" s="33">
        <v>275</v>
      </c>
      <c r="E12" s="33">
        <v>458</v>
      </c>
      <c r="F12" s="33">
        <v>324</v>
      </c>
      <c r="G12" s="33">
        <v>70</v>
      </c>
      <c r="H12" s="174">
        <v>181</v>
      </c>
      <c r="I12" s="33">
        <v>694</v>
      </c>
      <c r="J12" s="33">
        <v>246</v>
      </c>
      <c r="K12" s="33">
        <v>53</v>
      </c>
      <c r="L12" s="176">
        <v>234</v>
      </c>
      <c r="M12" s="33">
        <v>630</v>
      </c>
      <c r="N12" s="33">
        <v>274</v>
      </c>
      <c r="O12" s="33">
        <v>59</v>
      </c>
      <c r="P12" s="178">
        <v>222</v>
      </c>
      <c r="Q12" s="33">
        <v>634</v>
      </c>
      <c r="R12" s="33">
        <v>276</v>
      </c>
      <c r="S12" s="33">
        <v>127</v>
      </c>
      <c r="T12" s="178">
        <v>265</v>
      </c>
      <c r="U12" s="33">
        <v>516</v>
      </c>
      <c r="V12" s="33">
        <v>283</v>
      </c>
      <c r="W12" s="33">
        <v>102</v>
      </c>
      <c r="X12" s="178">
        <v>246</v>
      </c>
      <c r="Y12" s="33">
        <v>596</v>
      </c>
      <c r="Z12" s="33">
        <v>247</v>
      </c>
      <c r="AA12" s="33">
        <v>10</v>
      </c>
      <c r="AB12" s="178">
        <v>128</v>
      </c>
      <c r="AC12" s="33">
        <v>825</v>
      </c>
      <c r="AD12" s="33">
        <v>228</v>
      </c>
      <c r="AF12" s="9" t="s">
        <v>1</v>
      </c>
      <c r="AG12" s="96">
        <f>C12/(C12+D12+E12+F12)*100</f>
        <v>11.251049538203191</v>
      </c>
      <c r="AH12" s="97">
        <f>D12/(D12+E12+F12+C12)*100</f>
        <v>23.089840470193117</v>
      </c>
      <c r="AI12" s="97">
        <f>E12/(E12+F12+D12+C12)*100</f>
        <v>38.455079764903445</v>
      </c>
      <c r="AJ12" s="97">
        <f>F12/(F12+E12+D12+C12)*100</f>
        <v>27.204030226700255</v>
      </c>
      <c r="AK12" s="96">
        <f>G12/(G12+H12+I12+J12)*100</f>
        <v>5.8774139378673382</v>
      </c>
      <c r="AL12" s="97">
        <f>H12/(H12+I12+J12+G12)*100</f>
        <v>15.197313182199832</v>
      </c>
      <c r="AM12" s="97">
        <f t="shared" ref="AM12:AM15" si="0">I12/(I12+J12+H12+G12)*100</f>
        <v>58.270361041141896</v>
      </c>
      <c r="AN12" s="97">
        <f>J12/(J12+I12+H12+G12)*100</f>
        <v>20.65491183879093</v>
      </c>
      <c r="AO12" s="134">
        <f>K12/(K12+L12+M12+N12)*100</f>
        <v>4.4500419815281278</v>
      </c>
      <c r="AP12" s="97">
        <f>L12/(L12+M12+N12+K12)*100</f>
        <v>19.647355163727958</v>
      </c>
      <c r="AQ12" s="97">
        <f>M12/(M12+N12+L12+K12)*100</f>
        <v>52.896725440806044</v>
      </c>
      <c r="AR12" s="97">
        <f>N12/(N12+M12+L12+K12)*100</f>
        <v>23.005877413937867</v>
      </c>
      <c r="AS12" s="121">
        <f>O12/(O12+P12+Q12+R12)*100</f>
        <v>4.9538203190596137</v>
      </c>
      <c r="AT12" s="97">
        <f>P12/(P12+Q12+R12+O12)*100</f>
        <v>18.639798488664987</v>
      </c>
      <c r="AU12" s="97">
        <f>Q12/(Q12+R12+P12+O12)*100</f>
        <v>53.232577665827044</v>
      </c>
      <c r="AV12" s="97">
        <f>R12/(R12+Q12+P12+O12)*100</f>
        <v>23.173803526448363</v>
      </c>
      <c r="AW12" s="121">
        <f>S12/(S12+T12+U12+V12)*100</f>
        <v>10.663308144416456</v>
      </c>
      <c r="AX12" s="97">
        <f>T12/(T12+U12+V12+S12)*100</f>
        <v>22.250209907640638</v>
      </c>
      <c r="AY12" s="97">
        <f>U12/(U12+V12+T12+S12)*100</f>
        <v>43.324937027707811</v>
      </c>
      <c r="AZ12" s="97">
        <f>V12/(V12+U12+T12+S12)*100</f>
        <v>23.761544920235096</v>
      </c>
      <c r="BA12" s="121">
        <f>W12/(W12+X12+Y12+Z12)*100</f>
        <v>8.5642317380352644</v>
      </c>
      <c r="BB12" s="97">
        <f>X12/(X12+Y12+Z12+W12)*100</f>
        <v>20.65491183879093</v>
      </c>
      <c r="BC12" s="97">
        <f>Y12/(Y12+Z12+X12+W12)*100</f>
        <v>50.041981528127621</v>
      </c>
      <c r="BD12" s="97">
        <f>Z12/(Z12+Y12+X12+W12)*100</f>
        <v>20.73887489504618</v>
      </c>
      <c r="BE12" s="121">
        <f>AA12/(AA12+AB12+AC12+AD12)*100</f>
        <v>0.83963056255247692</v>
      </c>
      <c r="BF12" s="97">
        <f>AB12/(AB12+AC12+AD12+AA12)*100</f>
        <v>10.747271200671705</v>
      </c>
      <c r="BG12" s="97">
        <f>AC12/(AC12+AD12+AB12+AA12)*100</f>
        <v>69.269521410579344</v>
      </c>
      <c r="BH12" s="97">
        <f>AD12/(AD12+AC12+AB12+AA12)*100</f>
        <v>19.143576826196472</v>
      </c>
    </row>
    <row r="13" spans="1:60">
      <c r="B13" s="9" t="s">
        <v>9</v>
      </c>
      <c r="C13" s="33">
        <v>323</v>
      </c>
      <c r="D13" s="33">
        <v>512</v>
      </c>
      <c r="E13" s="33">
        <v>703</v>
      </c>
      <c r="F13" s="33">
        <v>466</v>
      </c>
      <c r="G13" s="33">
        <v>217</v>
      </c>
      <c r="H13" s="174">
        <v>424</v>
      </c>
      <c r="I13" s="33">
        <v>1022</v>
      </c>
      <c r="J13" s="33">
        <v>341</v>
      </c>
      <c r="K13" s="33">
        <v>73</v>
      </c>
      <c r="L13" s="176">
        <v>530</v>
      </c>
      <c r="M13" s="33">
        <v>989</v>
      </c>
      <c r="N13" s="33">
        <v>412</v>
      </c>
      <c r="O13" s="33">
        <v>113</v>
      </c>
      <c r="P13" s="178">
        <v>463</v>
      </c>
      <c r="Q13" s="33">
        <v>1004</v>
      </c>
      <c r="R13" s="33">
        <v>424</v>
      </c>
      <c r="S13" s="33">
        <v>271</v>
      </c>
      <c r="T13" s="178">
        <v>515</v>
      </c>
      <c r="U13" s="33">
        <v>797</v>
      </c>
      <c r="V13" s="33">
        <v>421</v>
      </c>
      <c r="W13" s="33">
        <v>174</v>
      </c>
      <c r="X13" s="178">
        <v>478</v>
      </c>
      <c r="Y13" s="33">
        <v>969</v>
      </c>
      <c r="Z13" s="33">
        <v>383</v>
      </c>
      <c r="AA13" s="33">
        <v>10</v>
      </c>
      <c r="AB13" s="178">
        <v>210</v>
      </c>
      <c r="AC13" s="33">
        <v>1463</v>
      </c>
      <c r="AD13" s="33">
        <v>321</v>
      </c>
      <c r="AF13" s="9" t="s">
        <v>9</v>
      </c>
      <c r="AG13" s="96">
        <f t="shared" ref="AG13:AG26" si="1">C13/(C13+D13+E13+F13)*100</f>
        <v>16.117764471057885</v>
      </c>
      <c r="AH13" s="97">
        <f t="shared" ref="AH13:AH26" si="2">D13/(D13+E13+F13+C13)*100</f>
        <v>25.548902195608779</v>
      </c>
      <c r="AI13" s="97">
        <f t="shared" ref="AI13:AI26" si="3">E13/(E13+F13+D13+C13)*100</f>
        <v>35.079840319361274</v>
      </c>
      <c r="AJ13" s="97">
        <f t="shared" ref="AJ13:AJ26" si="4">F13/(F13+E13+D13+C13)*100</f>
        <v>23.253493013972058</v>
      </c>
      <c r="AK13" s="96">
        <f t="shared" ref="AK13:AK15" si="5">G13/(G13+H13+I13+J13)*100</f>
        <v>10.828343313373253</v>
      </c>
      <c r="AL13" s="97">
        <f t="shared" ref="AL13:AL26" si="6">H13/(H13+I13+J13+G13)*100</f>
        <v>21.157684630738522</v>
      </c>
      <c r="AM13" s="97">
        <f t="shared" si="0"/>
        <v>50.998003992015974</v>
      </c>
      <c r="AN13" s="97">
        <f t="shared" ref="AN13:AN26" si="7">J13/(J13+I13+H13+G13)*100</f>
        <v>17.015968063872254</v>
      </c>
      <c r="AO13" s="134">
        <f t="shared" ref="AO13:AO26" si="8">K13/(K13+L13+M13+N13)*100</f>
        <v>3.6427145708582831</v>
      </c>
      <c r="AP13" s="97">
        <f t="shared" ref="AP13:AP15" si="9">L13/(L13+M13+N13+K13)*100</f>
        <v>26.447105788423151</v>
      </c>
      <c r="AQ13" s="97">
        <f t="shared" ref="AQ13:AQ26" si="10">M13/(M13+N13+L13+K13)*100</f>
        <v>49.351297405189619</v>
      </c>
      <c r="AR13" s="97">
        <f t="shared" ref="AR13:AR26" si="11">N13/(N13+M13+L13+K13)*100</f>
        <v>20.558882235528941</v>
      </c>
      <c r="AS13" s="121">
        <f t="shared" ref="AS13:AS26" si="12">O13/(O13+P13+Q13+R13)*100</f>
        <v>5.6387225548902196</v>
      </c>
      <c r="AT13" s="97">
        <f t="shared" ref="AT13:AT26" si="13">P13/(P13+Q13+R13+O13)*100</f>
        <v>23.103792415169661</v>
      </c>
      <c r="AU13" s="97">
        <f t="shared" ref="AU13:AU26" si="14">Q13/(Q13+R13+P13+O13)*100</f>
        <v>50.099800399201598</v>
      </c>
      <c r="AV13" s="97">
        <f t="shared" ref="AV13:AV26" si="15">R13/(R13+Q13+P13+O13)*100</f>
        <v>21.157684630738522</v>
      </c>
      <c r="AW13" s="121">
        <f t="shared" ref="AW13:AW26" si="16">S13/(S13+T13+U13+V13)*100</f>
        <v>13.522954091816366</v>
      </c>
      <c r="AX13" s="97">
        <f t="shared" ref="AX13:AX26" si="17">T13/(T13+U13+V13+S13)*100</f>
        <v>25.69860279441118</v>
      </c>
      <c r="AY13" s="97">
        <f t="shared" ref="AY13:AY26" si="18">U13/(U13+V13+T13+S13)*100</f>
        <v>39.770459081836329</v>
      </c>
      <c r="AZ13" s="97">
        <f t="shared" ref="AZ13:AZ15" si="19">V13/(V13+U13+T13+S13)*100</f>
        <v>21.007984031936129</v>
      </c>
      <c r="BA13" s="121">
        <f t="shared" ref="BA13:BA26" si="20">W13/(W13+X13+Y13+Z13)*100</f>
        <v>8.682634730538922</v>
      </c>
      <c r="BB13" s="97">
        <f t="shared" ref="BB13:BB15" si="21">X13/(X13+Y13+Z13+W13)*100</f>
        <v>23.852295409181636</v>
      </c>
      <c r="BC13" s="97">
        <f t="shared" ref="BC13:BC26" si="22">Y13/(Y13+Z13+X13+W13)*100</f>
        <v>48.353293413173652</v>
      </c>
      <c r="BD13" s="97">
        <f t="shared" ref="BD13:BD26" si="23">Z13/(Z13+Y13+X13+W13)*100</f>
        <v>19.11177644710579</v>
      </c>
      <c r="BE13" s="121">
        <f t="shared" ref="BE13:BE15" si="24">AA13/(AA13+AB13+AC13+AD13)*100</f>
        <v>0.49900199600798401</v>
      </c>
      <c r="BF13" s="97">
        <f t="shared" ref="BF13:BF26" si="25">AB13/(AB13+AC13+AD13+AA13)*100</f>
        <v>10.479041916167663</v>
      </c>
      <c r="BG13" s="97">
        <f t="shared" ref="BG13:BG15" si="26">AC13/(AC13+AD13+AB13+AA13)*100</f>
        <v>73.003992015968066</v>
      </c>
      <c r="BH13" s="97">
        <f t="shared" ref="BH13:BH15" si="27">AD13/(AD13+AC13+AB13+AA13)*100</f>
        <v>16.017964071856287</v>
      </c>
    </row>
    <row r="14" spans="1:60">
      <c r="B14" s="9" t="s">
        <v>11</v>
      </c>
      <c r="C14" s="33">
        <v>359</v>
      </c>
      <c r="D14" s="33">
        <v>448</v>
      </c>
      <c r="E14" s="33">
        <v>435</v>
      </c>
      <c r="F14" s="33">
        <v>395</v>
      </c>
      <c r="G14" s="33">
        <v>260</v>
      </c>
      <c r="H14" s="174">
        <v>478</v>
      </c>
      <c r="I14" s="33">
        <v>585</v>
      </c>
      <c r="J14" s="33">
        <v>314</v>
      </c>
      <c r="K14" s="33">
        <v>71</v>
      </c>
      <c r="L14" s="176">
        <v>454</v>
      </c>
      <c r="M14" s="33">
        <v>756</v>
      </c>
      <c r="N14" s="33">
        <v>356</v>
      </c>
      <c r="O14" s="33">
        <v>105</v>
      </c>
      <c r="P14" s="178">
        <v>389</v>
      </c>
      <c r="Q14" s="33">
        <v>802</v>
      </c>
      <c r="R14" s="33">
        <v>341</v>
      </c>
      <c r="S14" s="33">
        <v>220</v>
      </c>
      <c r="T14" s="178">
        <v>445</v>
      </c>
      <c r="U14" s="33">
        <v>626</v>
      </c>
      <c r="V14" s="33">
        <v>346</v>
      </c>
      <c r="W14" s="33">
        <v>131</v>
      </c>
      <c r="X14" s="178">
        <v>425</v>
      </c>
      <c r="Y14" s="33">
        <v>770</v>
      </c>
      <c r="Z14" s="33">
        <v>311</v>
      </c>
      <c r="AA14" s="33">
        <v>6</v>
      </c>
      <c r="AB14" s="178">
        <v>136</v>
      </c>
      <c r="AC14" s="33">
        <v>1239</v>
      </c>
      <c r="AD14" s="33">
        <v>256</v>
      </c>
      <c r="AF14" s="9" t="s">
        <v>11</v>
      </c>
      <c r="AG14" s="96">
        <f t="shared" si="1"/>
        <v>21.930360415394013</v>
      </c>
      <c r="AH14" s="97">
        <f t="shared" si="2"/>
        <v>27.367135003054365</v>
      </c>
      <c r="AI14" s="97">
        <f t="shared" si="3"/>
        <v>26.572999389126451</v>
      </c>
      <c r="AJ14" s="97">
        <f t="shared" si="4"/>
        <v>24.129505192425167</v>
      </c>
      <c r="AK14" s="96">
        <f t="shared" si="5"/>
        <v>15.882712278558339</v>
      </c>
      <c r="AL14" s="97">
        <f t="shared" si="6"/>
        <v>29.199755650580329</v>
      </c>
      <c r="AM14" s="97">
        <f t="shared" si="0"/>
        <v>35.736102626756264</v>
      </c>
      <c r="AN14" s="97">
        <f t="shared" si="7"/>
        <v>19.181429444105071</v>
      </c>
      <c r="AO14" s="134">
        <f t="shared" si="8"/>
        <v>4.3372021991447767</v>
      </c>
      <c r="AP14" s="97">
        <f t="shared" si="9"/>
        <v>27.733659132559563</v>
      </c>
      <c r="AQ14" s="97">
        <f t="shared" si="10"/>
        <v>46.182040317654241</v>
      </c>
      <c r="AR14" s="97">
        <f t="shared" si="11"/>
        <v>21.747098350641416</v>
      </c>
      <c r="AS14" s="121">
        <f t="shared" si="12"/>
        <v>6.4141722663408673</v>
      </c>
      <c r="AT14" s="97">
        <f t="shared" si="13"/>
        <v>23.762981062919973</v>
      </c>
      <c r="AU14" s="97">
        <f t="shared" si="14"/>
        <v>48.992058643860723</v>
      </c>
      <c r="AV14" s="97">
        <f t="shared" si="15"/>
        <v>20.830788026878437</v>
      </c>
      <c r="AW14" s="121">
        <f t="shared" si="16"/>
        <v>13.439218081857055</v>
      </c>
      <c r="AX14" s="97">
        <f t="shared" si="17"/>
        <v>27.183872938301771</v>
      </c>
      <c r="AY14" s="97">
        <f t="shared" si="18"/>
        <v>38.240684178375076</v>
      </c>
      <c r="AZ14" s="97">
        <f t="shared" si="19"/>
        <v>21.136224801466096</v>
      </c>
      <c r="BA14" s="121">
        <f t="shared" si="20"/>
        <v>8.0024434941967009</v>
      </c>
      <c r="BB14" s="97">
        <f t="shared" si="21"/>
        <v>25.962125839951128</v>
      </c>
      <c r="BC14" s="97">
        <f t="shared" si="22"/>
        <v>47.037263286499694</v>
      </c>
      <c r="BD14" s="97">
        <f t="shared" si="23"/>
        <v>18.998167379352473</v>
      </c>
      <c r="BE14" s="121">
        <f t="shared" si="24"/>
        <v>0.36652412950519242</v>
      </c>
      <c r="BF14" s="97">
        <f t="shared" si="25"/>
        <v>8.3078802687843627</v>
      </c>
      <c r="BG14" s="97">
        <f t="shared" si="26"/>
        <v>75.687232742822246</v>
      </c>
      <c r="BH14" s="97">
        <f t="shared" si="27"/>
        <v>15.638362858888211</v>
      </c>
    </row>
    <row r="15" spans="1:60">
      <c r="B15" s="9" t="s">
        <v>13</v>
      </c>
      <c r="C15" s="33">
        <v>238</v>
      </c>
      <c r="D15" s="33">
        <v>237</v>
      </c>
      <c r="E15" s="33">
        <v>167</v>
      </c>
      <c r="F15" s="33">
        <v>174</v>
      </c>
      <c r="G15" s="33">
        <v>227</v>
      </c>
      <c r="H15" s="174">
        <v>268</v>
      </c>
      <c r="I15" s="33">
        <v>163</v>
      </c>
      <c r="J15" s="33">
        <v>158</v>
      </c>
      <c r="K15" s="33">
        <v>27</v>
      </c>
      <c r="L15" s="176">
        <v>256</v>
      </c>
      <c r="M15" s="33">
        <v>362</v>
      </c>
      <c r="N15" s="33">
        <v>171</v>
      </c>
      <c r="O15" s="33">
        <v>56</v>
      </c>
      <c r="P15" s="178">
        <v>214</v>
      </c>
      <c r="Q15" s="33">
        <v>383</v>
      </c>
      <c r="R15" s="33">
        <v>163</v>
      </c>
      <c r="S15" s="33">
        <v>87</v>
      </c>
      <c r="T15" s="178">
        <v>234</v>
      </c>
      <c r="U15" s="33">
        <v>329</v>
      </c>
      <c r="V15" s="33">
        <v>166</v>
      </c>
      <c r="W15" s="33">
        <v>59</v>
      </c>
      <c r="X15" s="178">
        <v>206</v>
      </c>
      <c r="Y15" s="33">
        <v>409</v>
      </c>
      <c r="Z15" s="33">
        <v>142</v>
      </c>
      <c r="AA15" s="33">
        <v>2</v>
      </c>
      <c r="AB15" s="178">
        <v>58</v>
      </c>
      <c r="AC15" s="33">
        <v>644</v>
      </c>
      <c r="AD15" s="33">
        <v>112</v>
      </c>
      <c r="AF15" s="9" t="s">
        <v>13</v>
      </c>
      <c r="AG15" s="96">
        <f t="shared" si="1"/>
        <v>29.166666666666668</v>
      </c>
      <c r="AH15" s="97">
        <f t="shared" si="2"/>
        <v>29.044117647058826</v>
      </c>
      <c r="AI15" s="97">
        <f t="shared" si="3"/>
        <v>20.465686274509803</v>
      </c>
      <c r="AJ15" s="97">
        <f t="shared" si="4"/>
        <v>21.323529411764707</v>
      </c>
      <c r="AK15" s="96">
        <f t="shared" si="5"/>
        <v>27.818627450980394</v>
      </c>
      <c r="AL15" s="97">
        <f t="shared" si="6"/>
        <v>32.843137254901961</v>
      </c>
      <c r="AM15" s="97">
        <f t="shared" si="0"/>
        <v>19.975490196078432</v>
      </c>
      <c r="AN15" s="97">
        <f t="shared" si="7"/>
        <v>19.362745098039216</v>
      </c>
      <c r="AO15" s="134">
        <f t="shared" si="8"/>
        <v>3.3088235294117649</v>
      </c>
      <c r="AP15" s="97">
        <f t="shared" si="9"/>
        <v>31.372549019607842</v>
      </c>
      <c r="AQ15" s="97">
        <f t="shared" si="10"/>
        <v>44.362745098039213</v>
      </c>
      <c r="AR15" s="97">
        <f t="shared" si="11"/>
        <v>20.955882352941178</v>
      </c>
      <c r="AS15" s="121">
        <f t="shared" si="12"/>
        <v>6.8627450980392162</v>
      </c>
      <c r="AT15" s="97">
        <f t="shared" si="13"/>
        <v>26.225490196078432</v>
      </c>
      <c r="AU15" s="97">
        <f t="shared" si="14"/>
        <v>46.936274509803923</v>
      </c>
      <c r="AV15" s="97">
        <f t="shared" si="15"/>
        <v>19.975490196078432</v>
      </c>
      <c r="AW15" s="121">
        <f t="shared" si="16"/>
        <v>10.661764705882353</v>
      </c>
      <c r="AX15" s="97">
        <f t="shared" si="17"/>
        <v>28.676470588235293</v>
      </c>
      <c r="AY15" s="97">
        <f t="shared" si="18"/>
        <v>40.318627450980394</v>
      </c>
      <c r="AZ15" s="97">
        <f t="shared" si="19"/>
        <v>20.343137254901961</v>
      </c>
      <c r="BA15" s="121">
        <f t="shared" si="20"/>
        <v>7.2303921568627461</v>
      </c>
      <c r="BB15" s="97">
        <f t="shared" si="21"/>
        <v>25.245098039215684</v>
      </c>
      <c r="BC15" s="97">
        <f t="shared" si="22"/>
        <v>50.122549019607845</v>
      </c>
      <c r="BD15" s="97">
        <f t="shared" si="23"/>
        <v>17.401960784313726</v>
      </c>
      <c r="BE15" s="121">
        <f t="shared" si="24"/>
        <v>0.24509803921568626</v>
      </c>
      <c r="BF15" s="97">
        <f t="shared" si="25"/>
        <v>7.1078431372549016</v>
      </c>
      <c r="BG15" s="97">
        <f t="shared" si="26"/>
        <v>78.921568627450981</v>
      </c>
      <c r="BH15" s="97">
        <f t="shared" si="27"/>
        <v>13.725490196078432</v>
      </c>
    </row>
    <row r="16" spans="1:60">
      <c r="B16" s="4" t="s">
        <v>15</v>
      </c>
      <c r="C16" s="107"/>
      <c r="D16" s="107"/>
      <c r="E16" s="107"/>
      <c r="F16" s="107"/>
      <c r="G16" s="113"/>
      <c r="H16" s="107"/>
      <c r="I16" s="107"/>
      <c r="J16" s="107"/>
      <c r="K16" s="118"/>
      <c r="L16" s="107"/>
      <c r="M16" s="107"/>
      <c r="N16" s="107"/>
      <c r="O16" s="107"/>
      <c r="P16" s="107"/>
      <c r="Q16" s="107"/>
      <c r="R16" s="107"/>
      <c r="S16" s="107"/>
      <c r="T16" s="107"/>
      <c r="U16" s="107"/>
      <c r="V16" s="107"/>
      <c r="W16" s="107"/>
      <c r="X16" s="107"/>
      <c r="Y16" s="107"/>
      <c r="Z16" s="107"/>
      <c r="AA16" s="107"/>
      <c r="AB16" s="107"/>
      <c r="AC16" s="107"/>
      <c r="AD16" s="107"/>
      <c r="AF16" s="4" t="s">
        <v>15</v>
      </c>
      <c r="AG16" s="93"/>
      <c r="AH16" s="94"/>
      <c r="AI16" s="94"/>
      <c r="AJ16" s="94"/>
      <c r="AK16" s="124"/>
      <c r="AL16" s="94"/>
      <c r="AM16" s="94"/>
      <c r="AN16" s="94"/>
      <c r="AO16" s="132"/>
      <c r="AP16" s="94"/>
      <c r="AQ16" s="94"/>
      <c r="AR16" s="94"/>
      <c r="AS16" s="93"/>
      <c r="AT16" s="94"/>
      <c r="AU16" s="94"/>
      <c r="AV16" s="94"/>
      <c r="AW16" s="93"/>
      <c r="AX16" s="94"/>
      <c r="AY16" s="94"/>
      <c r="AZ16" s="94"/>
      <c r="BA16" s="93"/>
      <c r="BB16" s="94"/>
      <c r="BC16" s="94"/>
      <c r="BD16" s="94"/>
      <c r="BE16" s="93"/>
      <c r="BF16" s="94"/>
      <c r="BG16" s="94"/>
      <c r="BH16" s="94"/>
    </row>
    <row r="17" spans="2:60">
      <c r="B17" s="9" t="s">
        <v>16</v>
      </c>
      <c r="C17" s="33">
        <v>258</v>
      </c>
      <c r="D17" s="33">
        <v>484</v>
      </c>
      <c r="E17" s="33">
        <v>503</v>
      </c>
      <c r="F17" s="33">
        <v>378</v>
      </c>
      <c r="G17" s="174">
        <v>159</v>
      </c>
      <c r="H17" s="33">
        <v>477</v>
      </c>
      <c r="I17" s="33">
        <v>713</v>
      </c>
      <c r="J17" s="33">
        <v>274</v>
      </c>
      <c r="K17" s="176">
        <v>69</v>
      </c>
      <c r="L17" s="33">
        <v>501</v>
      </c>
      <c r="M17" s="33">
        <v>750</v>
      </c>
      <c r="N17" s="33">
        <v>303</v>
      </c>
      <c r="O17" s="178">
        <v>110</v>
      </c>
      <c r="P17" s="33">
        <v>477</v>
      </c>
      <c r="Q17" s="33">
        <v>756</v>
      </c>
      <c r="R17" s="33">
        <v>280</v>
      </c>
      <c r="S17" s="178">
        <v>228</v>
      </c>
      <c r="T17" s="33">
        <v>490</v>
      </c>
      <c r="U17" s="33">
        <v>599</v>
      </c>
      <c r="V17" s="33">
        <v>306</v>
      </c>
      <c r="W17" s="178">
        <v>117</v>
      </c>
      <c r="X17" s="33">
        <v>452</v>
      </c>
      <c r="Y17" s="33">
        <v>789</v>
      </c>
      <c r="Z17" s="33">
        <v>265</v>
      </c>
      <c r="AA17" s="178">
        <v>5</v>
      </c>
      <c r="AB17" s="33">
        <v>181</v>
      </c>
      <c r="AC17" s="33">
        <v>1209</v>
      </c>
      <c r="AD17" s="33">
        <v>228</v>
      </c>
      <c r="AF17" s="9" t="s">
        <v>16</v>
      </c>
      <c r="AG17" s="96">
        <f t="shared" si="1"/>
        <v>15.89648798521257</v>
      </c>
      <c r="AH17" s="97">
        <f t="shared" si="2"/>
        <v>29.821318545902649</v>
      </c>
      <c r="AI17" s="97">
        <f t="shared" si="3"/>
        <v>30.991990141712876</v>
      </c>
      <c r="AJ17" s="97">
        <f t="shared" si="4"/>
        <v>23.290203327171906</v>
      </c>
      <c r="AK17" s="96">
        <f t="shared" ref="AK17:AK23" si="28">G17/(G17+H17+I17+J17)*100</f>
        <v>9.7966728280961188</v>
      </c>
      <c r="AL17" s="97">
        <f t="shared" si="6"/>
        <v>29.390018484288355</v>
      </c>
      <c r="AM17" s="97">
        <f t="shared" ref="AM17:AM23" si="29">I17/(I17+J17+H17+G17)*100</f>
        <v>43.930991990141713</v>
      </c>
      <c r="AN17" s="97">
        <f t="shared" si="7"/>
        <v>16.882316697473815</v>
      </c>
      <c r="AO17" s="134">
        <f t="shared" si="8"/>
        <v>4.251386321626617</v>
      </c>
      <c r="AP17" s="97">
        <f>L17/(L17+M17+N17+K17)*100</f>
        <v>30.868761552680223</v>
      </c>
      <c r="AQ17" s="97">
        <f t="shared" si="10"/>
        <v>46.210720887245841</v>
      </c>
      <c r="AR17" s="97">
        <f t="shared" si="11"/>
        <v>18.669131238447321</v>
      </c>
      <c r="AS17" s="121">
        <f t="shared" si="12"/>
        <v>6.7775723967960566</v>
      </c>
      <c r="AT17" s="97">
        <f t="shared" si="13"/>
        <v>29.390018484288355</v>
      </c>
      <c r="AU17" s="97">
        <f t="shared" si="14"/>
        <v>46.580406654343811</v>
      </c>
      <c r="AV17" s="97">
        <f t="shared" si="15"/>
        <v>17.252002464571781</v>
      </c>
      <c r="AW17" s="121">
        <f t="shared" si="16"/>
        <v>14.048059149722736</v>
      </c>
      <c r="AX17" s="97">
        <f t="shared" si="17"/>
        <v>30.191004313000612</v>
      </c>
      <c r="AY17" s="97">
        <f t="shared" si="18"/>
        <v>36.906962415280347</v>
      </c>
      <c r="AZ17" s="97">
        <f t="shared" ref="AZ17:AZ23" si="30">V17/(V17+U17+T17+S17)*100</f>
        <v>18.853974121996302</v>
      </c>
      <c r="BA17" s="121">
        <f t="shared" si="20"/>
        <v>7.208872458410351</v>
      </c>
      <c r="BB17" s="97">
        <f t="shared" ref="BB17:BB23" si="31">X17/(X17+Y17+Z17+W17)*100</f>
        <v>27.849661121380159</v>
      </c>
      <c r="BC17" s="97">
        <f t="shared" si="22"/>
        <v>48.613678373382626</v>
      </c>
      <c r="BD17" s="97">
        <f t="shared" si="23"/>
        <v>16.327788046826864</v>
      </c>
      <c r="BE17" s="121">
        <f t="shared" ref="BE17:BE23" si="32">AA17/(AA17+AB17+AC17+AD17)*100</f>
        <v>0.30807147258163892</v>
      </c>
      <c r="BF17" s="97">
        <f t="shared" si="25"/>
        <v>11.15218730745533</v>
      </c>
      <c r="BG17" s="97">
        <f t="shared" ref="BG17:BG23" si="33">AC17/(AC17+AD17+AB17+AA17)*100</f>
        <v>74.491682070240302</v>
      </c>
      <c r="BH17" s="97">
        <f t="shared" ref="BH17:BH23" si="34">AD17/(AD17+AC17+AB17+AA17)*100</f>
        <v>14.048059149722736</v>
      </c>
    </row>
    <row r="18" spans="2:60">
      <c r="B18" s="9" t="s">
        <v>18</v>
      </c>
      <c r="C18" s="33">
        <v>91</v>
      </c>
      <c r="D18" s="33">
        <v>142</v>
      </c>
      <c r="E18" s="33">
        <v>234</v>
      </c>
      <c r="F18" s="33">
        <v>152</v>
      </c>
      <c r="G18" s="174">
        <v>60</v>
      </c>
      <c r="H18" s="33">
        <v>161</v>
      </c>
      <c r="I18" s="33">
        <v>285</v>
      </c>
      <c r="J18" s="33">
        <v>113</v>
      </c>
      <c r="K18" s="176">
        <v>16</v>
      </c>
      <c r="L18" s="33">
        <v>148</v>
      </c>
      <c r="M18" s="33">
        <v>313</v>
      </c>
      <c r="N18" s="33">
        <v>142</v>
      </c>
      <c r="O18" s="178">
        <v>31</v>
      </c>
      <c r="P18" s="33">
        <v>128</v>
      </c>
      <c r="Q18" s="33">
        <v>320</v>
      </c>
      <c r="R18" s="33">
        <v>140</v>
      </c>
      <c r="S18" s="178">
        <v>43</v>
      </c>
      <c r="T18" s="33">
        <v>148</v>
      </c>
      <c r="U18" s="33">
        <v>285</v>
      </c>
      <c r="V18" s="33">
        <v>143</v>
      </c>
      <c r="W18" s="178">
        <v>21</v>
      </c>
      <c r="X18" s="33">
        <v>120</v>
      </c>
      <c r="Y18" s="33">
        <v>344</v>
      </c>
      <c r="Z18" s="33">
        <v>134</v>
      </c>
      <c r="AA18" s="178">
        <v>1</v>
      </c>
      <c r="AB18" s="33">
        <v>59</v>
      </c>
      <c r="AC18" s="33">
        <v>442</v>
      </c>
      <c r="AD18" s="33">
        <v>117</v>
      </c>
      <c r="AF18" s="9" t="s">
        <v>18</v>
      </c>
      <c r="AG18" s="96">
        <f t="shared" si="1"/>
        <v>14.701130856219709</v>
      </c>
      <c r="AH18" s="97">
        <f t="shared" si="2"/>
        <v>22.940226171243943</v>
      </c>
      <c r="AI18" s="97">
        <f t="shared" si="3"/>
        <v>37.802907915993536</v>
      </c>
      <c r="AJ18" s="97">
        <f t="shared" si="4"/>
        <v>24.555735056542812</v>
      </c>
      <c r="AK18" s="96">
        <f t="shared" si="28"/>
        <v>9.6930533117932143</v>
      </c>
      <c r="AL18" s="97">
        <f t="shared" si="6"/>
        <v>26.009693053311793</v>
      </c>
      <c r="AM18" s="97">
        <f t="shared" si="29"/>
        <v>46.042003231017773</v>
      </c>
      <c r="AN18" s="97">
        <f t="shared" si="7"/>
        <v>18.25525040387722</v>
      </c>
      <c r="AO18" s="134">
        <f t="shared" si="8"/>
        <v>2.5848142164781907</v>
      </c>
      <c r="AP18" s="97">
        <f t="shared" ref="AP18:AP26" si="35">L18/(L18+M18+N18+K18)*100</f>
        <v>23.909531502423263</v>
      </c>
      <c r="AQ18" s="97">
        <f t="shared" si="10"/>
        <v>50.565428109854608</v>
      </c>
      <c r="AR18" s="97">
        <f t="shared" si="11"/>
        <v>22.940226171243943</v>
      </c>
      <c r="AS18" s="121">
        <f t="shared" si="12"/>
        <v>5.0080775444264942</v>
      </c>
      <c r="AT18" s="97">
        <f t="shared" si="13"/>
        <v>20.678513731825525</v>
      </c>
      <c r="AU18" s="97">
        <f t="shared" si="14"/>
        <v>51.696284329563809</v>
      </c>
      <c r="AV18" s="97">
        <f t="shared" si="15"/>
        <v>22.617124394184167</v>
      </c>
      <c r="AW18" s="121">
        <f t="shared" si="16"/>
        <v>6.9466882067851374</v>
      </c>
      <c r="AX18" s="97">
        <f t="shared" si="17"/>
        <v>23.909531502423263</v>
      </c>
      <c r="AY18" s="97">
        <f t="shared" si="18"/>
        <v>46.042003231017773</v>
      </c>
      <c r="AZ18" s="97">
        <f t="shared" si="30"/>
        <v>23.101777059773827</v>
      </c>
      <c r="BA18" s="121">
        <f t="shared" si="20"/>
        <v>3.3925686591276252</v>
      </c>
      <c r="BB18" s="97">
        <f t="shared" si="31"/>
        <v>19.386106623586429</v>
      </c>
      <c r="BC18" s="97">
        <f t="shared" si="22"/>
        <v>55.573505654281099</v>
      </c>
      <c r="BD18" s="97">
        <f t="shared" si="23"/>
        <v>21.647819063004846</v>
      </c>
      <c r="BE18" s="121">
        <f t="shared" si="32"/>
        <v>0.16155088852988692</v>
      </c>
      <c r="BF18" s="97">
        <f t="shared" si="25"/>
        <v>9.5315024232633281</v>
      </c>
      <c r="BG18" s="97">
        <f t="shared" si="33"/>
        <v>71.405492730210014</v>
      </c>
      <c r="BH18" s="97">
        <f t="shared" si="34"/>
        <v>18.901453957996768</v>
      </c>
    </row>
    <row r="19" spans="2:60">
      <c r="B19" s="9" t="s">
        <v>20</v>
      </c>
      <c r="C19" s="33">
        <v>319</v>
      </c>
      <c r="D19" s="33">
        <v>434</v>
      </c>
      <c r="E19" s="33">
        <v>574</v>
      </c>
      <c r="F19" s="33">
        <v>392</v>
      </c>
      <c r="G19" s="174">
        <v>187</v>
      </c>
      <c r="H19" s="33">
        <v>328</v>
      </c>
      <c r="I19" s="33">
        <v>896</v>
      </c>
      <c r="J19" s="33">
        <v>308</v>
      </c>
      <c r="K19" s="176">
        <v>78</v>
      </c>
      <c r="L19" s="33">
        <v>417</v>
      </c>
      <c r="M19" s="33">
        <v>904</v>
      </c>
      <c r="N19" s="33">
        <v>320</v>
      </c>
      <c r="O19" s="178">
        <v>108</v>
      </c>
      <c r="P19" s="33">
        <v>425</v>
      </c>
      <c r="Q19" s="33">
        <v>874</v>
      </c>
      <c r="R19" s="33">
        <v>312</v>
      </c>
      <c r="S19" s="178">
        <v>183</v>
      </c>
      <c r="T19" s="33">
        <v>455</v>
      </c>
      <c r="U19" s="33">
        <v>731</v>
      </c>
      <c r="V19" s="33">
        <v>350</v>
      </c>
      <c r="W19" s="178">
        <v>143</v>
      </c>
      <c r="X19" s="33">
        <v>424</v>
      </c>
      <c r="Y19" s="33">
        <v>851</v>
      </c>
      <c r="Z19" s="33">
        <v>301</v>
      </c>
      <c r="AA19" s="178">
        <v>12</v>
      </c>
      <c r="AB19" s="33">
        <v>153</v>
      </c>
      <c r="AC19" s="33">
        <v>1295</v>
      </c>
      <c r="AD19" s="33">
        <v>259</v>
      </c>
      <c r="AF19" s="9" t="s">
        <v>20</v>
      </c>
      <c r="AG19" s="96">
        <f t="shared" si="1"/>
        <v>18.557300756253635</v>
      </c>
      <c r="AH19" s="97">
        <f t="shared" si="2"/>
        <v>25.247236765561372</v>
      </c>
      <c r="AI19" s="97">
        <f t="shared" si="3"/>
        <v>33.391506689936008</v>
      </c>
      <c r="AJ19" s="97">
        <f t="shared" si="4"/>
        <v>22.803955788248981</v>
      </c>
      <c r="AK19" s="96">
        <f t="shared" si="28"/>
        <v>10.878417684700407</v>
      </c>
      <c r="AL19" s="97">
        <f t="shared" si="6"/>
        <v>19.080860965677722</v>
      </c>
      <c r="AM19" s="97">
        <f t="shared" si="29"/>
        <v>52.123327515997673</v>
      </c>
      <c r="AN19" s="97">
        <f t="shared" si="7"/>
        <v>17.9173938336242</v>
      </c>
      <c r="AO19" s="134">
        <f t="shared" si="8"/>
        <v>4.5375218150087253</v>
      </c>
      <c r="AP19" s="97">
        <f t="shared" si="35"/>
        <v>24.258289703315882</v>
      </c>
      <c r="AQ19" s="97">
        <f t="shared" si="10"/>
        <v>52.588714368819076</v>
      </c>
      <c r="AR19" s="97">
        <f t="shared" si="11"/>
        <v>18.615474112856312</v>
      </c>
      <c r="AS19" s="121">
        <f t="shared" si="12"/>
        <v>6.2827225130890048</v>
      </c>
      <c r="AT19" s="97">
        <f t="shared" si="13"/>
        <v>24.723676556137288</v>
      </c>
      <c r="AU19" s="97">
        <f t="shared" si="14"/>
        <v>50.843513670738801</v>
      </c>
      <c r="AV19" s="97">
        <f t="shared" si="15"/>
        <v>18.150087260034901</v>
      </c>
      <c r="AW19" s="121">
        <f t="shared" si="16"/>
        <v>10.645724258289704</v>
      </c>
      <c r="AX19" s="97">
        <f t="shared" si="17"/>
        <v>26.468877254217571</v>
      </c>
      <c r="AY19" s="97">
        <f t="shared" si="18"/>
        <v>42.524723676556135</v>
      </c>
      <c r="AZ19" s="97">
        <f t="shared" si="30"/>
        <v>20.36067481093659</v>
      </c>
      <c r="BA19" s="121">
        <f t="shared" si="20"/>
        <v>8.318789994182664</v>
      </c>
      <c r="BB19" s="97">
        <f t="shared" si="31"/>
        <v>24.665503199534612</v>
      </c>
      <c r="BC19" s="97">
        <f t="shared" si="22"/>
        <v>49.505526468877257</v>
      </c>
      <c r="BD19" s="97">
        <f t="shared" si="23"/>
        <v>17.510180337405469</v>
      </c>
      <c r="BE19" s="121">
        <f t="shared" si="32"/>
        <v>0.69808027923211169</v>
      </c>
      <c r="BF19" s="97">
        <f t="shared" si="25"/>
        <v>8.9005235602094235</v>
      </c>
      <c r="BG19" s="97">
        <f t="shared" si="33"/>
        <v>75.334496800465388</v>
      </c>
      <c r="BH19" s="97">
        <f t="shared" si="34"/>
        <v>15.066899360093078</v>
      </c>
    </row>
    <row r="20" spans="2:60">
      <c r="B20" s="9" t="s">
        <v>22</v>
      </c>
      <c r="C20" s="33">
        <v>47</v>
      </c>
      <c r="D20" s="33">
        <v>51</v>
      </c>
      <c r="E20" s="33">
        <v>52</v>
      </c>
      <c r="F20" s="33">
        <v>44</v>
      </c>
      <c r="G20" s="174">
        <v>33</v>
      </c>
      <c r="H20" s="33">
        <v>55</v>
      </c>
      <c r="I20" s="33">
        <v>66</v>
      </c>
      <c r="J20" s="33">
        <v>40</v>
      </c>
      <c r="K20" s="176">
        <v>8</v>
      </c>
      <c r="L20" s="33">
        <v>53</v>
      </c>
      <c r="M20" s="33">
        <v>87</v>
      </c>
      <c r="N20" s="33">
        <v>46</v>
      </c>
      <c r="O20" s="178">
        <v>7</v>
      </c>
      <c r="P20" s="33">
        <v>24</v>
      </c>
      <c r="Q20" s="33">
        <v>114</v>
      </c>
      <c r="R20" s="33">
        <v>49</v>
      </c>
      <c r="S20" s="178">
        <v>27</v>
      </c>
      <c r="T20" s="33">
        <v>49</v>
      </c>
      <c r="U20" s="33">
        <v>79</v>
      </c>
      <c r="V20" s="33">
        <v>39</v>
      </c>
      <c r="W20" s="178">
        <v>14</v>
      </c>
      <c r="X20" s="33">
        <v>41</v>
      </c>
      <c r="Y20" s="33">
        <v>96</v>
      </c>
      <c r="Z20" s="33">
        <v>43</v>
      </c>
      <c r="AA20" s="178">
        <v>1</v>
      </c>
      <c r="AB20" s="33">
        <v>12</v>
      </c>
      <c r="AC20" s="33">
        <v>147</v>
      </c>
      <c r="AD20" s="33">
        <v>34</v>
      </c>
      <c r="AF20" s="9" t="s">
        <v>22</v>
      </c>
      <c r="AG20" s="96">
        <f t="shared" si="1"/>
        <v>24.226804123711339</v>
      </c>
      <c r="AH20" s="97">
        <f t="shared" si="2"/>
        <v>26.288659793814436</v>
      </c>
      <c r="AI20" s="97">
        <f t="shared" si="3"/>
        <v>26.804123711340207</v>
      </c>
      <c r="AJ20" s="97">
        <f t="shared" si="4"/>
        <v>22.680412371134022</v>
      </c>
      <c r="AK20" s="96">
        <f t="shared" si="28"/>
        <v>17.010309278350515</v>
      </c>
      <c r="AL20" s="97">
        <f t="shared" si="6"/>
        <v>28.350515463917525</v>
      </c>
      <c r="AM20" s="97">
        <f t="shared" si="29"/>
        <v>34.020618556701031</v>
      </c>
      <c r="AN20" s="97">
        <f t="shared" si="7"/>
        <v>20.618556701030926</v>
      </c>
      <c r="AO20" s="134">
        <f t="shared" si="8"/>
        <v>4.1237113402061851</v>
      </c>
      <c r="AP20" s="97">
        <f t="shared" si="35"/>
        <v>27.319587628865978</v>
      </c>
      <c r="AQ20" s="97">
        <f t="shared" si="10"/>
        <v>44.845360824742272</v>
      </c>
      <c r="AR20" s="97">
        <f t="shared" si="11"/>
        <v>23.711340206185564</v>
      </c>
      <c r="AS20" s="121">
        <f t="shared" si="12"/>
        <v>3.608247422680412</v>
      </c>
      <c r="AT20" s="97">
        <f t="shared" si="13"/>
        <v>12.371134020618557</v>
      </c>
      <c r="AU20" s="97">
        <f t="shared" si="14"/>
        <v>58.762886597938149</v>
      </c>
      <c r="AV20" s="97">
        <f t="shared" si="15"/>
        <v>25.257731958762886</v>
      </c>
      <c r="AW20" s="121">
        <f t="shared" si="16"/>
        <v>13.917525773195877</v>
      </c>
      <c r="AX20" s="97">
        <f t="shared" si="17"/>
        <v>25.257731958762886</v>
      </c>
      <c r="AY20" s="97">
        <f t="shared" si="18"/>
        <v>40.72164948453608</v>
      </c>
      <c r="AZ20" s="97">
        <f t="shared" si="30"/>
        <v>20.103092783505154</v>
      </c>
      <c r="BA20" s="121">
        <f t="shared" si="20"/>
        <v>7.216494845360824</v>
      </c>
      <c r="BB20" s="97">
        <f t="shared" si="31"/>
        <v>21.134020618556701</v>
      </c>
      <c r="BC20" s="97">
        <f t="shared" si="22"/>
        <v>49.484536082474229</v>
      </c>
      <c r="BD20" s="97">
        <f t="shared" si="23"/>
        <v>22.164948453608247</v>
      </c>
      <c r="BE20" s="121">
        <f t="shared" si="32"/>
        <v>0.51546391752577314</v>
      </c>
      <c r="BF20" s="97">
        <f t="shared" si="25"/>
        <v>6.1855670103092786</v>
      </c>
      <c r="BG20" s="97">
        <f t="shared" si="33"/>
        <v>75.773195876288653</v>
      </c>
      <c r="BH20" s="97">
        <f t="shared" si="34"/>
        <v>17.525773195876287</v>
      </c>
    </row>
    <row r="21" spans="2:60">
      <c r="B21" s="9" t="s">
        <v>24</v>
      </c>
      <c r="C21" s="33">
        <v>69</v>
      </c>
      <c r="D21" s="33">
        <v>71</v>
      </c>
      <c r="E21" s="33">
        <v>111</v>
      </c>
      <c r="F21" s="33">
        <v>108</v>
      </c>
      <c r="G21" s="174">
        <v>23</v>
      </c>
      <c r="H21" s="33">
        <v>55</v>
      </c>
      <c r="I21" s="33">
        <v>195</v>
      </c>
      <c r="J21" s="33">
        <v>86</v>
      </c>
      <c r="K21" s="176">
        <v>20</v>
      </c>
      <c r="L21" s="33">
        <v>90</v>
      </c>
      <c r="M21" s="33">
        <v>162</v>
      </c>
      <c r="N21" s="33">
        <v>87</v>
      </c>
      <c r="O21" s="178">
        <v>27</v>
      </c>
      <c r="P21" s="33">
        <v>63</v>
      </c>
      <c r="Q21" s="33">
        <v>181</v>
      </c>
      <c r="R21" s="33">
        <v>88</v>
      </c>
      <c r="S21" s="178">
        <v>67</v>
      </c>
      <c r="T21" s="33">
        <v>71</v>
      </c>
      <c r="U21" s="33">
        <v>131</v>
      </c>
      <c r="V21" s="33">
        <v>90</v>
      </c>
      <c r="W21" s="178">
        <v>50</v>
      </c>
      <c r="X21" s="33">
        <v>85</v>
      </c>
      <c r="Y21" s="33">
        <v>136</v>
      </c>
      <c r="Z21" s="33">
        <v>88</v>
      </c>
      <c r="AA21" s="178">
        <v>4</v>
      </c>
      <c r="AB21" s="33">
        <v>32</v>
      </c>
      <c r="AC21" s="33">
        <v>250</v>
      </c>
      <c r="AD21" s="33">
        <v>73</v>
      </c>
      <c r="AF21" s="9" t="s">
        <v>24</v>
      </c>
      <c r="AG21" s="96">
        <f t="shared" si="1"/>
        <v>19.220055710306408</v>
      </c>
      <c r="AH21" s="97">
        <f t="shared" si="2"/>
        <v>19.777158774373259</v>
      </c>
      <c r="AI21" s="97">
        <f t="shared" si="3"/>
        <v>30.919220055710305</v>
      </c>
      <c r="AJ21" s="97">
        <f t="shared" si="4"/>
        <v>30.083565459610028</v>
      </c>
      <c r="AK21" s="96">
        <f t="shared" si="28"/>
        <v>6.4066852367688023</v>
      </c>
      <c r="AL21" s="97">
        <f t="shared" si="6"/>
        <v>15.32033426183844</v>
      </c>
      <c r="AM21" s="97">
        <f t="shared" si="29"/>
        <v>54.317548746518106</v>
      </c>
      <c r="AN21" s="97">
        <f t="shared" si="7"/>
        <v>23.955431754874652</v>
      </c>
      <c r="AO21" s="134">
        <f t="shared" si="8"/>
        <v>5.5710306406685239</v>
      </c>
      <c r="AP21" s="97">
        <f t="shared" si="35"/>
        <v>25.069637883008355</v>
      </c>
      <c r="AQ21" s="97">
        <f t="shared" si="10"/>
        <v>45.125348189415043</v>
      </c>
      <c r="AR21" s="97">
        <f t="shared" si="11"/>
        <v>24.233983286908078</v>
      </c>
      <c r="AS21" s="121">
        <f t="shared" si="12"/>
        <v>7.5208913649025071</v>
      </c>
      <c r="AT21" s="97">
        <f t="shared" si="13"/>
        <v>17.548746518105848</v>
      </c>
      <c r="AU21" s="97">
        <f t="shared" si="14"/>
        <v>50.417827298050142</v>
      </c>
      <c r="AV21" s="97">
        <f t="shared" si="15"/>
        <v>24.512534818941504</v>
      </c>
      <c r="AW21" s="121">
        <f t="shared" si="16"/>
        <v>18.662952646239557</v>
      </c>
      <c r="AX21" s="97">
        <f t="shared" si="17"/>
        <v>19.777158774373259</v>
      </c>
      <c r="AY21" s="97">
        <f t="shared" si="18"/>
        <v>36.49025069637883</v>
      </c>
      <c r="AZ21" s="97">
        <f t="shared" si="30"/>
        <v>25.069637883008355</v>
      </c>
      <c r="BA21" s="121">
        <f t="shared" si="20"/>
        <v>13.92757660167131</v>
      </c>
      <c r="BB21" s="97">
        <f t="shared" si="31"/>
        <v>23.676880222841227</v>
      </c>
      <c r="BC21" s="97">
        <f t="shared" si="22"/>
        <v>37.883008356545957</v>
      </c>
      <c r="BD21" s="97">
        <f t="shared" si="23"/>
        <v>24.512534818941504</v>
      </c>
      <c r="BE21" s="121">
        <f t="shared" si="32"/>
        <v>1.1142061281337048</v>
      </c>
      <c r="BF21" s="97">
        <f t="shared" si="25"/>
        <v>8.9136490250696383</v>
      </c>
      <c r="BG21" s="97">
        <f t="shared" si="33"/>
        <v>69.637883008356553</v>
      </c>
      <c r="BH21" s="97">
        <f t="shared" si="34"/>
        <v>20.334261838440113</v>
      </c>
    </row>
    <row r="22" spans="2:60">
      <c r="B22" s="9" t="s">
        <v>26</v>
      </c>
      <c r="C22" s="33">
        <v>44</v>
      </c>
      <c r="D22" s="33">
        <v>62</v>
      </c>
      <c r="E22" s="33">
        <v>51</v>
      </c>
      <c r="F22" s="33">
        <v>63</v>
      </c>
      <c r="G22" s="174">
        <v>81</v>
      </c>
      <c r="H22" s="33">
        <v>51</v>
      </c>
      <c r="I22" s="33">
        <v>39</v>
      </c>
      <c r="J22" s="33">
        <v>49</v>
      </c>
      <c r="K22" s="176">
        <v>2</v>
      </c>
      <c r="L22" s="33">
        <v>47</v>
      </c>
      <c r="M22" s="33">
        <v>104</v>
      </c>
      <c r="N22" s="33">
        <v>67</v>
      </c>
      <c r="O22" s="178">
        <v>4</v>
      </c>
      <c r="P22" s="33">
        <v>31</v>
      </c>
      <c r="Q22" s="33">
        <v>126</v>
      </c>
      <c r="R22" s="33">
        <v>59</v>
      </c>
      <c r="S22" s="178">
        <v>32</v>
      </c>
      <c r="T22" s="33">
        <v>48</v>
      </c>
      <c r="U22" s="33">
        <v>83</v>
      </c>
      <c r="V22" s="33">
        <v>57</v>
      </c>
      <c r="W22" s="178">
        <v>23</v>
      </c>
      <c r="X22" s="33">
        <v>50</v>
      </c>
      <c r="Y22" s="33">
        <v>100</v>
      </c>
      <c r="Z22" s="33">
        <v>47</v>
      </c>
      <c r="AA22" s="178">
        <v>1</v>
      </c>
      <c r="AB22" s="33">
        <v>17</v>
      </c>
      <c r="AC22" s="33">
        <v>161</v>
      </c>
      <c r="AD22" s="33">
        <v>41</v>
      </c>
      <c r="AF22" s="9" t="s">
        <v>26</v>
      </c>
      <c r="AG22" s="96">
        <f t="shared" si="1"/>
        <v>20</v>
      </c>
      <c r="AH22" s="97">
        <f t="shared" si="2"/>
        <v>28.18181818181818</v>
      </c>
      <c r="AI22" s="97">
        <f t="shared" si="3"/>
        <v>23.18181818181818</v>
      </c>
      <c r="AJ22" s="97">
        <f t="shared" si="4"/>
        <v>28.636363636363637</v>
      </c>
      <c r="AK22" s="96">
        <f t="shared" si="28"/>
        <v>36.818181818181813</v>
      </c>
      <c r="AL22" s="97">
        <f t="shared" si="6"/>
        <v>23.18181818181818</v>
      </c>
      <c r="AM22" s="97">
        <f t="shared" si="29"/>
        <v>17.727272727272727</v>
      </c>
      <c r="AN22" s="97">
        <f t="shared" si="7"/>
        <v>22.272727272727273</v>
      </c>
      <c r="AO22" s="134">
        <f t="shared" si="8"/>
        <v>0.90909090909090906</v>
      </c>
      <c r="AP22" s="97">
        <f t="shared" si="35"/>
        <v>21.363636363636363</v>
      </c>
      <c r="AQ22" s="97">
        <f t="shared" si="10"/>
        <v>47.272727272727273</v>
      </c>
      <c r="AR22" s="97">
        <f t="shared" si="11"/>
        <v>30.454545454545457</v>
      </c>
      <c r="AS22" s="121">
        <f t="shared" si="12"/>
        <v>1.8181818181818181</v>
      </c>
      <c r="AT22" s="97">
        <f t="shared" si="13"/>
        <v>14.09090909090909</v>
      </c>
      <c r="AU22" s="97">
        <f t="shared" si="14"/>
        <v>57.272727272727273</v>
      </c>
      <c r="AV22" s="97">
        <f t="shared" si="15"/>
        <v>26.81818181818182</v>
      </c>
      <c r="AW22" s="121">
        <f t="shared" si="16"/>
        <v>14.545454545454545</v>
      </c>
      <c r="AX22" s="97">
        <f t="shared" si="17"/>
        <v>21.818181818181817</v>
      </c>
      <c r="AY22" s="97">
        <f t="shared" si="18"/>
        <v>37.727272727272727</v>
      </c>
      <c r="AZ22" s="97">
        <f t="shared" si="30"/>
        <v>25.90909090909091</v>
      </c>
      <c r="BA22" s="121">
        <f t="shared" si="20"/>
        <v>10.454545454545453</v>
      </c>
      <c r="BB22" s="97">
        <f t="shared" si="31"/>
        <v>22.727272727272727</v>
      </c>
      <c r="BC22" s="97">
        <f t="shared" si="22"/>
        <v>45.454545454545453</v>
      </c>
      <c r="BD22" s="97">
        <f t="shared" si="23"/>
        <v>21.363636363636363</v>
      </c>
      <c r="BE22" s="121">
        <f t="shared" si="32"/>
        <v>0.45454545454545453</v>
      </c>
      <c r="BF22" s="97">
        <f t="shared" si="25"/>
        <v>7.7272727272727266</v>
      </c>
      <c r="BG22" s="97">
        <f t="shared" si="33"/>
        <v>73.181818181818187</v>
      </c>
      <c r="BH22" s="97">
        <f t="shared" si="34"/>
        <v>18.636363636363637</v>
      </c>
    </row>
    <row r="23" spans="2:60">
      <c r="B23" s="9" t="s">
        <v>28</v>
      </c>
      <c r="C23" s="33">
        <v>226</v>
      </c>
      <c r="D23" s="33">
        <v>228</v>
      </c>
      <c r="E23" s="33">
        <v>238</v>
      </c>
      <c r="F23" s="33">
        <v>222</v>
      </c>
      <c r="G23" s="174">
        <v>231</v>
      </c>
      <c r="H23" s="33">
        <v>224</v>
      </c>
      <c r="I23" s="33">
        <v>270</v>
      </c>
      <c r="J23" s="33">
        <v>189</v>
      </c>
      <c r="K23" s="176">
        <v>31</v>
      </c>
      <c r="L23" s="33">
        <v>218</v>
      </c>
      <c r="M23" s="33">
        <v>417</v>
      </c>
      <c r="N23" s="33">
        <v>248</v>
      </c>
      <c r="O23" s="178">
        <v>46</v>
      </c>
      <c r="P23" s="33">
        <v>140</v>
      </c>
      <c r="Q23" s="33">
        <v>452</v>
      </c>
      <c r="R23" s="33">
        <v>276</v>
      </c>
      <c r="S23" s="178">
        <v>125</v>
      </c>
      <c r="T23" s="33">
        <v>198</v>
      </c>
      <c r="U23" s="33">
        <v>360</v>
      </c>
      <c r="V23" s="33">
        <v>231</v>
      </c>
      <c r="W23" s="178">
        <v>98</v>
      </c>
      <c r="X23" s="33">
        <v>183</v>
      </c>
      <c r="Y23" s="33">
        <v>428</v>
      </c>
      <c r="Z23" s="33">
        <v>205</v>
      </c>
      <c r="AA23" s="178">
        <v>4</v>
      </c>
      <c r="AB23" s="33">
        <v>78</v>
      </c>
      <c r="AC23" s="33">
        <v>667</v>
      </c>
      <c r="AD23" s="33">
        <v>165</v>
      </c>
      <c r="AF23" s="9" t="s">
        <v>28</v>
      </c>
      <c r="AG23" s="96">
        <f t="shared" si="1"/>
        <v>24.726477024070022</v>
      </c>
      <c r="AH23" s="97">
        <f t="shared" si="2"/>
        <v>24.945295404814004</v>
      </c>
      <c r="AI23" s="97">
        <f t="shared" si="3"/>
        <v>26.039387308533918</v>
      </c>
      <c r="AJ23" s="97">
        <f t="shared" si="4"/>
        <v>24.288840262582056</v>
      </c>
      <c r="AK23" s="96">
        <f t="shared" si="28"/>
        <v>25.273522975929978</v>
      </c>
      <c r="AL23" s="97">
        <f t="shared" si="6"/>
        <v>24.507658643326039</v>
      </c>
      <c r="AM23" s="97">
        <f t="shared" si="29"/>
        <v>29.540481400437635</v>
      </c>
      <c r="AN23" s="97">
        <f t="shared" si="7"/>
        <v>20.678336980306344</v>
      </c>
      <c r="AO23" s="134">
        <f t="shared" si="8"/>
        <v>3.391684901531729</v>
      </c>
      <c r="AP23" s="97">
        <f t="shared" si="35"/>
        <v>23.851203501094094</v>
      </c>
      <c r="AQ23" s="97">
        <f t="shared" si="10"/>
        <v>45.623632385120352</v>
      </c>
      <c r="AR23" s="97">
        <f t="shared" si="11"/>
        <v>27.133479212253832</v>
      </c>
      <c r="AS23" s="121">
        <f t="shared" si="12"/>
        <v>5.0328227571115978</v>
      </c>
      <c r="AT23" s="97">
        <f t="shared" si="13"/>
        <v>15.317286652078774</v>
      </c>
      <c r="AU23" s="97">
        <f t="shared" si="14"/>
        <v>49.452954048140043</v>
      </c>
      <c r="AV23" s="97">
        <f t="shared" si="15"/>
        <v>30.196936542669583</v>
      </c>
      <c r="AW23" s="121">
        <f t="shared" si="16"/>
        <v>13.676148796498905</v>
      </c>
      <c r="AX23" s="97">
        <f t="shared" si="17"/>
        <v>21.663019693654267</v>
      </c>
      <c r="AY23" s="97">
        <f t="shared" si="18"/>
        <v>39.387308533916851</v>
      </c>
      <c r="AZ23" s="97">
        <f t="shared" si="30"/>
        <v>25.273522975929978</v>
      </c>
      <c r="BA23" s="121">
        <f t="shared" si="20"/>
        <v>10.722100656455142</v>
      </c>
      <c r="BB23" s="97">
        <f t="shared" si="31"/>
        <v>20.0218818380744</v>
      </c>
      <c r="BC23" s="97">
        <f t="shared" si="22"/>
        <v>46.82713347921225</v>
      </c>
      <c r="BD23" s="97">
        <f t="shared" si="23"/>
        <v>22.428884026258206</v>
      </c>
      <c r="BE23" s="121">
        <f t="shared" si="32"/>
        <v>0.43763676148796499</v>
      </c>
      <c r="BF23" s="97">
        <f t="shared" si="25"/>
        <v>8.5339168490153181</v>
      </c>
      <c r="BG23" s="97">
        <f t="shared" si="33"/>
        <v>72.97592997811816</v>
      </c>
      <c r="BH23" s="97">
        <f t="shared" si="34"/>
        <v>18.052516411378555</v>
      </c>
    </row>
    <row r="24" spans="2:60">
      <c r="B24" s="4" t="s">
        <v>30</v>
      </c>
      <c r="C24" s="107"/>
      <c r="D24" s="107"/>
      <c r="E24" s="107"/>
      <c r="F24" s="107"/>
      <c r="G24" s="113"/>
      <c r="H24" s="107"/>
      <c r="I24" s="107"/>
      <c r="J24" s="107"/>
      <c r="K24" s="118"/>
      <c r="L24" s="107"/>
      <c r="M24" s="107"/>
      <c r="N24" s="107"/>
      <c r="O24" s="107"/>
      <c r="P24" s="107"/>
      <c r="Q24" s="107"/>
      <c r="R24" s="107"/>
      <c r="S24" s="107"/>
      <c r="T24" s="107"/>
      <c r="U24" s="107"/>
      <c r="V24" s="107"/>
      <c r="W24" s="107"/>
      <c r="X24" s="107"/>
      <c r="Y24" s="107"/>
      <c r="Z24" s="107"/>
      <c r="AA24" s="107"/>
      <c r="AB24" s="107"/>
      <c r="AC24" s="107"/>
      <c r="AD24" s="107"/>
      <c r="AF24" s="4" t="s">
        <v>30</v>
      </c>
      <c r="AG24" s="96"/>
      <c r="AH24" s="97"/>
      <c r="AI24" s="97"/>
      <c r="AJ24" s="100"/>
      <c r="AK24" s="96"/>
      <c r="AL24" s="97"/>
      <c r="AM24" s="97"/>
      <c r="AN24" s="100"/>
      <c r="AO24" s="136"/>
      <c r="AP24" s="100"/>
      <c r="AQ24" s="100"/>
      <c r="AR24" s="100"/>
      <c r="AS24" s="99"/>
      <c r="AT24" s="100"/>
      <c r="AU24" s="100"/>
      <c r="AV24" s="100"/>
      <c r="AW24" s="99"/>
      <c r="AX24" s="100"/>
      <c r="AY24" s="100"/>
      <c r="AZ24" s="100"/>
      <c r="BA24" s="99"/>
      <c r="BB24" s="100"/>
      <c r="BC24" s="100"/>
      <c r="BD24" s="100"/>
      <c r="BE24" s="99"/>
      <c r="BF24" s="100"/>
      <c r="BG24" s="100"/>
      <c r="BH24" s="100"/>
    </row>
    <row r="25" spans="2:60">
      <c r="B25" s="9" t="s">
        <v>31</v>
      </c>
      <c r="C25" s="33">
        <v>764</v>
      </c>
      <c r="D25" s="33">
        <v>1049</v>
      </c>
      <c r="E25" s="33">
        <v>1338</v>
      </c>
      <c r="F25" s="33">
        <v>1001</v>
      </c>
      <c r="G25" s="33">
        <v>520</v>
      </c>
      <c r="H25" s="33">
        <v>887</v>
      </c>
      <c r="I25" s="33">
        <v>1941</v>
      </c>
      <c r="J25" s="33">
        <v>804</v>
      </c>
      <c r="K25" s="33">
        <v>167</v>
      </c>
      <c r="L25" s="33">
        <v>1007</v>
      </c>
      <c r="M25" s="33">
        <v>2091</v>
      </c>
      <c r="N25" s="33">
        <v>887</v>
      </c>
      <c r="O25" s="33">
        <v>238</v>
      </c>
      <c r="P25" s="33">
        <v>911</v>
      </c>
      <c r="Q25" s="33">
        <v>2115</v>
      </c>
      <c r="R25" s="33">
        <v>888</v>
      </c>
      <c r="S25" s="33">
        <v>484</v>
      </c>
      <c r="T25" s="33">
        <v>1007</v>
      </c>
      <c r="U25" s="33">
        <v>1760</v>
      </c>
      <c r="V25" s="33">
        <v>901</v>
      </c>
      <c r="W25" s="33">
        <v>339</v>
      </c>
      <c r="X25" s="33">
        <v>952</v>
      </c>
      <c r="Y25" s="33">
        <v>2045</v>
      </c>
      <c r="Z25" s="33">
        <v>816</v>
      </c>
      <c r="AA25" s="33">
        <v>18</v>
      </c>
      <c r="AB25" s="33">
        <v>385</v>
      </c>
      <c r="AC25" s="33">
        <v>3044</v>
      </c>
      <c r="AD25" s="33">
        <v>705</v>
      </c>
      <c r="AF25" s="9" t="s">
        <v>31</v>
      </c>
      <c r="AG25" s="96">
        <f t="shared" si="1"/>
        <v>18.400770712909441</v>
      </c>
      <c r="AH25" s="97">
        <f t="shared" si="2"/>
        <v>25.264932562620423</v>
      </c>
      <c r="AI25" s="97">
        <f t="shared" si="3"/>
        <v>32.225433526011557</v>
      </c>
      <c r="AJ25" s="97">
        <f t="shared" si="4"/>
        <v>24.108863198458575</v>
      </c>
      <c r="AK25" s="96">
        <f>G25/(G25+H25+I25+J25)*100</f>
        <v>12.524084778420038</v>
      </c>
      <c r="AL25" s="97">
        <f t="shared" si="6"/>
        <v>21.363198458574182</v>
      </c>
      <c r="AM25" s="97">
        <f t="shared" ref="AM25:AM26" si="36">I25/(I25+J25+H25+G25)*100</f>
        <v>46.748554913294797</v>
      </c>
      <c r="AN25" s="97">
        <f t="shared" si="7"/>
        <v>19.364161849710982</v>
      </c>
      <c r="AO25" s="134">
        <f t="shared" si="8"/>
        <v>4.0221579961464355</v>
      </c>
      <c r="AP25" s="97">
        <f t="shared" si="35"/>
        <v>24.253371868978803</v>
      </c>
      <c r="AQ25" s="97">
        <f t="shared" si="10"/>
        <v>50.361271676300575</v>
      </c>
      <c r="AR25" s="97">
        <f t="shared" si="11"/>
        <v>21.363198458574182</v>
      </c>
      <c r="AS25" s="121">
        <f t="shared" si="12"/>
        <v>5.7321772639691719</v>
      </c>
      <c r="AT25" s="97">
        <f t="shared" si="13"/>
        <v>21.941233140655108</v>
      </c>
      <c r="AU25" s="97">
        <f t="shared" si="14"/>
        <v>50.939306358381501</v>
      </c>
      <c r="AV25" s="97">
        <f t="shared" si="15"/>
        <v>21.387283236994222</v>
      </c>
      <c r="AW25" s="121">
        <f t="shared" si="16"/>
        <v>11.657032755298651</v>
      </c>
      <c r="AX25" s="97">
        <f t="shared" si="17"/>
        <v>24.253371868978803</v>
      </c>
      <c r="AY25" s="97">
        <f t="shared" si="18"/>
        <v>42.389210019267821</v>
      </c>
      <c r="AZ25" s="97">
        <f t="shared" ref="AZ25:AZ26" si="37">V25/(V25+U25+T25+S25)*100</f>
        <v>21.700385356454721</v>
      </c>
      <c r="BA25" s="121">
        <f t="shared" si="20"/>
        <v>8.1647398843930628</v>
      </c>
      <c r="BB25" s="97">
        <f t="shared" ref="BB25:BB26" si="38">X25/(X25+Y25+Z25+W25)*100</f>
        <v>22.928709055876688</v>
      </c>
      <c r="BC25" s="97">
        <f t="shared" si="22"/>
        <v>49.25337186897881</v>
      </c>
      <c r="BD25" s="97">
        <f t="shared" si="23"/>
        <v>19.653179190751445</v>
      </c>
      <c r="BE25" s="121">
        <f t="shared" ref="BE25:BE26" si="39">AA25/(AA25+AB25+AC25+AD25)*100</f>
        <v>0.43352601156069359</v>
      </c>
      <c r="BF25" s="97">
        <f t="shared" si="25"/>
        <v>9.2726396917148364</v>
      </c>
      <c r="BG25" s="97">
        <f t="shared" ref="BG25:BG26" si="40">AC25/(AC25+AD25+AB25+AA25)*100</f>
        <v>73.314065510597302</v>
      </c>
      <c r="BH25" s="97">
        <f t="shared" ref="BH25:BH26" si="41">AD25/(AD25+AC25+AB25+AA25)*100</f>
        <v>16.979768786127167</v>
      </c>
    </row>
    <row r="26" spans="2:60">
      <c r="B26" s="9" t="s">
        <v>33</v>
      </c>
      <c r="C26" s="33">
        <v>290</v>
      </c>
      <c r="D26" s="33">
        <v>423</v>
      </c>
      <c r="E26" s="33">
        <v>425</v>
      </c>
      <c r="F26" s="33">
        <v>358</v>
      </c>
      <c r="G26" s="33">
        <v>254</v>
      </c>
      <c r="H26" s="33">
        <v>464</v>
      </c>
      <c r="I26" s="33">
        <v>523</v>
      </c>
      <c r="J26" s="33">
        <v>255</v>
      </c>
      <c r="K26" s="33">
        <v>57</v>
      </c>
      <c r="L26" s="33">
        <v>467</v>
      </c>
      <c r="M26" s="33">
        <v>646</v>
      </c>
      <c r="N26" s="33">
        <v>326</v>
      </c>
      <c r="O26" s="33">
        <v>95</v>
      </c>
      <c r="P26" s="33">
        <v>377</v>
      </c>
      <c r="Q26" s="33">
        <v>708</v>
      </c>
      <c r="R26" s="33">
        <v>316</v>
      </c>
      <c r="S26" s="33">
        <v>221</v>
      </c>
      <c r="T26" s="33">
        <v>452</v>
      </c>
      <c r="U26" s="33">
        <v>508</v>
      </c>
      <c r="V26" s="33">
        <v>315</v>
      </c>
      <c r="W26" s="33">
        <v>127</v>
      </c>
      <c r="X26" s="33">
        <v>403</v>
      </c>
      <c r="Y26" s="33">
        <v>699</v>
      </c>
      <c r="Z26" s="33">
        <v>267</v>
      </c>
      <c r="AA26" s="33">
        <v>10</v>
      </c>
      <c r="AB26" s="33">
        <v>147</v>
      </c>
      <c r="AC26" s="33">
        <v>1127</v>
      </c>
      <c r="AD26" s="33">
        <v>212</v>
      </c>
      <c r="AF26" s="9" t="s">
        <v>33</v>
      </c>
      <c r="AG26" s="96">
        <f t="shared" si="1"/>
        <v>19.385026737967912</v>
      </c>
      <c r="AH26" s="97">
        <f t="shared" si="2"/>
        <v>28.275401069518718</v>
      </c>
      <c r="AI26" s="97">
        <f t="shared" si="3"/>
        <v>28.40909090909091</v>
      </c>
      <c r="AJ26" s="97">
        <f t="shared" si="4"/>
        <v>23.930481283422463</v>
      </c>
      <c r="AK26" s="96">
        <f t="shared" ref="AK26" si="42">G26/(G26+H26+I26+J26)*100</f>
        <v>16.978609625668451</v>
      </c>
      <c r="AL26" s="97">
        <f t="shared" si="6"/>
        <v>31.016042780748666</v>
      </c>
      <c r="AM26" s="97">
        <f t="shared" si="36"/>
        <v>34.959893048128343</v>
      </c>
      <c r="AN26" s="97">
        <f t="shared" si="7"/>
        <v>17.045454545454543</v>
      </c>
      <c r="AO26" s="134">
        <f t="shared" si="8"/>
        <v>3.8101604278074865</v>
      </c>
      <c r="AP26" s="97">
        <f t="shared" si="35"/>
        <v>31.216577540106954</v>
      </c>
      <c r="AQ26" s="97">
        <f t="shared" si="10"/>
        <v>43.18181818181818</v>
      </c>
      <c r="AR26" s="97">
        <f t="shared" si="11"/>
        <v>21.791443850267381</v>
      </c>
      <c r="AS26" s="121">
        <f t="shared" si="12"/>
        <v>6.3502673796791447</v>
      </c>
      <c r="AT26" s="97">
        <f t="shared" si="13"/>
        <v>25.200534759358291</v>
      </c>
      <c r="AU26" s="97">
        <f t="shared" si="14"/>
        <v>47.326203208556151</v>
      </c>
      <c r="AV26" s="97">
        <f t="shared" si="15"/>
        <v>21.122994652406419</v>
      </c>
      <c r="AW26" s="121">
        <f t="shared" si="16"/>
        <v>14.772727272727273</v>
      </c>
      <c r="AX26" s="97">
        <f t="shared" si="17"/>
        <v>30.213903743315505</v>
      </c>
      <c r="AY26" s="97">
        <f t="shared" si="18"/>
        <v>33.957219251336902</v>
      </c>
      <c r="AZ26" s="97">
        <f t="shared" si="37"/>
        <v>21.056149732620323</v>
      </c>
      <c r="BA26" s="121">
        <f t="shared" si="20"/>
        <v>8.4893048128342254</v>
      </c>
      <c r="BB26" s="97">
        <f t="shared" si="38"/>
        <v>26.938502673796794</v>
      </c>
      <c r="BC26" s="97">
        <f t="shared" si="22"/>
        <v>46.724598930481278</v>
      </c>
      <c r="BD26" s="97">
        <f t="shared" si="23"/>
        <v>17.847593582887701</v>
      </c>
      <c r="BE26" s="121">
        <f t="shared" si="39"/>
        <v>0.66844919786096257</v>
      </c>
      <c r="BF26" s="97">
        <f t="shared" si="25"/>
        <v>9.8262032085561497</v>
      </c>
      <c r="BG26" s="97">
        <f t="shared" si="40"/>
        <v>75.334224598930476</v>
      </c>
      <c r="BH26" s="97">
        <f t="shared" si="41"/>
        <v>14.171122994652407</v>
      </c>
    </row>
  </sheetData>
  <mergeCells count="16">
    <mergeCell ref="S7:V7"/>
    <mergeCell ref="B7:B8"/>
    <mergeCell ref="C7:F7"/>
    <mergeCell ref="G7:J7"/>
    <mergeCell ref="K7:N7"/>
    <mergeCell ref="O7:R7"/>
    <mergeCell ref="AS7:AV7"/>
    <mergeCell ref="AW7:AZ7"/>
    <mergeCell ref="BA7:BD7"/>
    <mergeCell ref="BE7:BH7"/>
    <mergeCell ref="W7:Z7"/>
    <mergeCell ref="AA7:AD7"/>
    <mergeCell ref="AF7:AF8"/>
    <mergeCell ref="AG7:AJ7"/>
    <mergeCell ref="AK7:AN7"/>
    <mergeCell ref="AO7:AR7"/>
  </mergeCells>
  <hyperlinks>
    <hyperlink ref="B3" location="'Q11'!A1" display="&lt;&lt; back"/>
  </hyperlinks>
  <pageMargins left="0.70866141732283472" right="0.70866141732283472" top="0.74803149606299213" bottom="0.74803149606299213" header="0.31496062992125984" footer="0.31496062992125984"/>
  <pageSetup paperSize="9" orientation="landscape" verticalDpi="0" r:id="rId1"/>
</worksheet>
</file>

<file path=xl/worksheets/sheet17.xml><?xml version="1.0" encoding="utf-8"?>
<worksheet xmlns="http://schemas.openxmlformats.org/spreadsheetml/2006/main" xmlns:r="http://schemas.openxmlformats.org/officeDocument/2006/relationships">
  <dimension ref="B1:C23"/>
  <sheetViews>
    <sheetView showGridLines="0" zoomScaleNormal="100" workbookViewId="0"/>
  </sheetViews>
  <sheetFormatPr defaultRowHeight="14.4"/>
  <cols>
    <col min="1" max="1" width="3.5546875" customWidth="1"/>
    <col min="2" max="2" width="27.5546875" bestFit="1" customWidth="1"/>
    <col min="3" max="3" width="102.109375" bestFit="1" customWidth="1"/>
  </cols>
  <sheetData>
    <row r="1" spans="2:3" ht="17.399999999999999">
      <c r="B1" s="1" t="s">
        <v>4</v>
      </c>
    </row>
    <row r="2" spans="2:3" ht="19.8">
      <c r="B2" s="1" t="s">
        <v>101</v>
      </c>
    </row>
    <row r="3" spans="2:3">
      <c r="B3" s="146" t="s">
        <v>5</v>
      </c>
    </row>
    <row r="4" spans="2:3" ht="17.399999999999999">
      <c r="B4" s="1" t="s">
        <v>121</v>
      </c>
    </row>
    <row r="5" spans="2:3" ht="8.25" customHeight="1"/>
    <row r="6" spans="2:3">
      <c r="B6" s="210" t="s">
        <v>7</v>
      </c>
      <c r="C6" s="211"/>
    </row>
    <row r="7" spans="2:3">
      <c r="B7" s="9" t="s">
        <v>1</v>
      </c>
      <c r="C7" s="25" t="s">
        <v>8</v>
      </c>
    </row>
    <row r="8" spans="2:3">
      <c r="B8" s="9" t="s">
        <v>9</v>
      </c>
      <c r="C8" s="25" t="s">
        <v>10</v>
      </c>
    </row>
    <row r="9" spans="2:3">
      <c r="B9" s="9" t="s">
        <v>11</v>
      </c>
      <c r="C9" s="25" t="s">
        <v>12</v>
      </c>
    </row>
    <row r="10" spans="2:3">
      <c r="B10" s="9" t="s">
        <v>13</v>
      </c>
      <c r="C10" s="25" t="s">
        <v>14</v>
      </c>
    </row>
    <row r="11" spans="2:3">
      <c r="B11" s="29"/>
      <c r="C11" s="30"/>
    </row>
    <row r="12" spans="2:3">
      <c r="B12" s="212" t="s">
        <v>15</v>
      </c>
      <c r="C12" s="213"/>
    </row>
    <row r="13" spans="2:3">
      <c r="B13" s="9" t="s">
        <v>16</v>
      </c>
      <c r="C13" s="25" t="s">
        <v>17</v>
      </c>
    </row>
    <row r="14" spans="2:3">
      <c r="B14" s="9" t="s">
        <v>18</v>
      </c>
      <c r="C14" s="25" t="s">
        <v>19</v>
      </c>
    </row>
    <row r="15" spans="2:3">
      <c r="B15" s="9" t="s">
        <v>20</v>
      </c>
      <c r="C15" s="25" t="s">
        <v>21</v>
      </c>
    </row>
    <row r="16" spans="2:3">
      <c r="B16" s="9" t="s">
        <v>22</v>
      </c>
      <c r="C16" s="25" t="s">
        <v>23</v>
      </c>
    </row>
    <row r="17" spans="2:3">
      <c r="B17" s="9" t="s">
        <v>24</v>
      </c>
      <c r="C17" s="25" t="s">
        <v>25</v>
      </c>
    </row>
    <row r="18" spans="2:3">
      <c r="B18" s="9" t="s">
        <v>26</v>
      </c>
      <c r="C18" s="25" t="s">
        <v>27</v>
      </c>
    </row>
    <row r="19" spans="2:3">
      <c r="B19" s="9" t="s">
        <v>28</v>
      </c>
      <c r="C19" s="25" t="s">
        <v>29</v>
      </c>
    </row>
    <row r="20" spans="2:3">
      <c r="B20" s="147"/>
      <c r="C20" s="148"/>
    </row>
    <row r="21" spans="2:3">
      <c r="B21" s="212" t="s">
        <v>30</v>
      </c>
      <c r="C21" s="213"/>
    </row>
    <row r="22" spans="2:3" ht="69.900000000000006" customHeight="1">
      <c r="B22" s="9" t="s">
        <v>31</v>
      </c>
      <c r="C22" s="31" t="s">
        <v>32</v>
      </c>
    </row>
    <row r="23" spans="2:3" ht="69.900000000000006" customHeight="1">
      <c r="B23" s="9" t="s">
        <v>33</v>
      </c>
      <c r="C23" s="31" t="s">
        <v>34</v>
      </c>
    </row>
  </sheetData>
  <mergeCells count="3">
    <mergeCell ref="B6:C6"/>
    <mergeCell ref="B12:C12"/>
    <mergeCell ref="B21:C21"/>
  </mergeCells>
  <hyperlinks>
    <hyperlink ref="B3" location="Index!A1" display="&lt;&lt; back"/>
  </hyperlinks>
  <pageMargins left="0.70866141732283472" right="0.70866141732283472" top="0.74803149606299213" bottom="0.74803149606299213" header="0.31496062992125984" footer="0.31496062992125984"/>
  <pageSetup paperSize="9" scale="98" orientation="landscape" verticalDpi="0" r:id="rId1"/>
</worksheet>
</file>

<file path=xl/worksheets/sheet2.xml><?xml version="1.0" encoding="utf-8"?>
<worksheet xmlns="http://schemas.openxmlformats.org/spreadsheetml/2006/main" xmlns:r="http://schemas.openxmlformats.org/officeDocument/2006/relationships">
  <dimension ref="A1:X26"/>
  <sheetViews>
    <sheetView showGridLines="0" zoomScaleNormal="100" workbookViewId="0">
      <selection activeCell="G14" sqref="G14"/>
    </sheetView>
  </sheetViews>
  <sheetFormatPr defaultRowHeight="14.4"/>
  <cols>
    <col min="1" max="1" width="3.44140625" customWidth="1"/>
    <col min="2" max="2" width="28.33203125" customWidth="1"/>
    <col min="3" max="11" width="10.6640625" customWidth="1"/>
    <col min="12" max="12" width="3.44140625" customWidth="1"/>
    <col min="13" max="13" width="27.6640625" customWidth="1"/>
    <col min="20" max="20" width="3.44140625" customWidth="1"/>
    <col min="21" max="21" width="27.5546875" bestFit="1" customWidth="1"/>
  </cols>
  <sheetData>
    <row r="1" spans="1:24" ht="17.399999999999999">
      <c r="B1" s="1" t="s">
        <v>4</v>
      </c>
    </row>
    <row r="2" spans="1:24" ht="19.8">
      <c r="A2" s="23"/>
      <c r="B2" s="1" t="s">
        <v>101</v>
      </c>
    </row>
    <row r="3" spans="1:24">
      <c r="B3" s="146" t="s">
        <v>5</v>
      </c>
    </row>
    <row r="4" spans="1:24" ht="18" customHeight="1">
      <c r="B4" s="1" t="s">
        <v>46</v>
      </c>
      <c r="C4" s="1"/>
      <c r="D4" s="1"/>
      <c r="E4" s="1"/>
      <c r="F4" s="1"/>
      <c r="G4" s="1"/>
      <c r="H4" s="1"/>
      <c r="I4" s="1"/>
      <c r="J4" s="1"/>
      <c r="K4" s="1"/>
    </row>
    <row r="5" spans="1:24">
      <c r="B5" s="2"/>
      <c r="M5" s="2" t="s">
        <v>45</v>
      </c>
      <c r="U5" s="2" t="s">
        <v>45</v>
      </c>
    </row>
    <row r="6" spans="1:24" ht="15" customHeight="1">
      <c r="B6" s="185" t="s">
        <v>35</v>
      </c>
      <c r="C6" s="191" t="s">
        <v>36</v>
      </c>
      <c r="D6" s="191"/>
      <c r="E6" s="192"/>
      <c r="F6" s="188" t="s">
        <v>37</v>
      </c>
      <c r="G6" s="189"/>
      <c r="H6" s="189"/>
      <c r="I6" s="188" t="s">
        <v>38</v>
      </c>
      <c r="J6" s="189"/>
      <c r="K6" s="190"/>
      <c r="M6" s="185" t="s">
        <v>35</v>
      </c>
      <c r="N6" s="193" t="s">
        <v>36</v>
      </c>
      <c r="O6" s="191"/>
      <c r="P6" s="192"/>
      <c r="Q6" s="188" t="s">
        <v>37</v>
      </c>
      <c r="R6" s="189"/>
      <c r="S6" s="190"/>
      <c r="U6" s="185" t="s">
        <v>35</v>
      </c>
      <c r="V6" s="188" t="s">
        <v>44</v>
      </c>
      <c r="W6" s="189"/>
      <c r="X6" s="190"/>
    </row>
    <row r="7" spans="1:24" ht="27" customHeight="1">
      <c r="B7" s="186"/>
      <c r="C7" s="145" t="s">
        <v>39</v>
      </c>
      <c r="D7" s="3" t="s">
        <v>40</v>
      </c>
      <c r="E7" s="3" t="s">
        <v>41</v>
      </c>
      <c r="F7" s="145" t="s">
        <v>39</v>
      </c>
      <c r="G7" s="3" t="s">
        <v>40</v>
      </c>
      <c r="H7" s="3" t="s">
        <v>41</v>
      </c>
      <c r="I7" s="145" t="s">
        <v>39</v>
      </c>
      <c r="J7" s="3" t="s">
        <v>40</v>
      </c>
      <c r="K7" s="3" t="s">
        <v>41</v>
      </c>
      <c r="M7" s="186"/>
      <c r="N7" s="145" t="s">
        <v>39</v>
      </c>
      <c r="O7" s="3" t="s">
        <v>40</v>
      </c>
      <c r="P7" s="3" t="s">
        <v>41</v>
      </c>
      <c r="Q7" s="145" t="s">
        <v>39</v>
      </c>
      <c r="R7" s="3" t="s">
        <v>40</v>
      </c>
      <c r="S7" s="3" t="s">
        <v>41</v>
      </c>
      <c r="U7" s="186"/>
      <c r="V7" s="145" t="s">
        <v>39</v>
      </c>
      <c r="W7" s="3" t="s">
        <v>40</v>
      </c>
      <c r="X7" s="3" t="s">
        <v>41</v>
      </c>
    </row>
    <row r="8" spans="1:24">
      <c r="B8" s="187"/>
      <c r="C8" s="182" t="s">
        <v>42</v>
      </c>
      <c r="D8" s="183"/>
      <c r="E8" s="14" t="s">
        <v>43</v>
      </c>
      <c r="F8" s="182" t="s">
        <v>42</v>
      </c>
      <c r="G8" s="183"/>
      <c r="H8" s="14" t="s">
        <v>43</v>
      </c>
      <c r="I8" s="182" t="s">
        <v>2</v>
      </c>
      <c r="J8" s="184"/>
      <c r="K8" s="183"/>
      <c r="M8" s="187"/>
      <c r="N8" s="182" t="s">
        <v>2</v>
      </c>
      <c r="O8" s="184"/>
      <c r="P8" s="183"/>
      <c r="Q8" s="182" t="s">
        <v>2</v>
      </c>
      <c r="R8" s="184"/>
      <c r="S8" s="183"/>
      <c r="U8" s="187"/>
      <c r="V8" s="182" t="s">
        <v>2</v>
      </c>
      <c r="W8" s="184"/>
      <c r="X8" s="183"/>
    </row>
    <row r="9" spans="1:24">
      <c r="B9" s="4" t="s">
        <v>0</v>
      </c>
      <c r="C9" s="5"/>
      <c r="D9" s="5"/>
      <c r="E9" s="5"/>
      <c r="F9" s="5"/>
      <c r="G9" s="5"/>
      <c r="H9" s="5"/>
      <c r="I9" s="5"/>
      <c r="J9" s="5"/>
      <c r="K9" s="5"/>
      <c r="M9" s="4" t="s">
        <v>0</v>
      </c>
      <c r="N9" s="5"/>
      <c r="O9" s="5"/>
      <c r="P9" s="5"/>
      <c r="Q9" s="5"/>
      <c r="R9" s="5"/>
      <c r="S9" s="5"/>
      <c r="U9" s="4" t="s">
        <v>0</v>
      </c>
      <c r="V9" s="5"/>
      <c r="W9" s="5"/>
      <c r="X9" s="5"/>
    </row>
    <row r="10" spans="1:24">
      <c r="B10" s="6" t="s">
        <v>0</v>
      </c>
      <c r="C10" s="7">
        <v>8883</v>
      </c>
      <c r="D10" s="7">
        <v>1138424</v>
      </c>
      <c r="E10" s="7">
        <v>207599.19500599999</v>
      </c>
      <c r="F10" s="7">
        <v>5678</v>
      </c>
      <c r="G10" s="7">
        <v>774508</v>
      </c>
      <c r="H10" s="7">
        <v>162974.752267</v>
      </c>
      <c r="I10" s="11">
        <f>F10/C10*100</f>
        <v>63.919846898570299</v>
      </c>
      <c r="J10" s="11">
        <f t="shared" ref="J10:K10" si="0">G10/D10*100</f>
        <v>68.033351369964095</v>
      </c>
      <c r="K10" s="11">
        <f t="shared" si="0"/>
        <v>78.504520338958798</v>
      </c>
      <c r="M10" s="6" t="s">
        <v>0</v>
      </c>
      <c r="N10" s="11">
        <f>SUM(N12:N15)</f>
        <v>100</v>
      </c>
      <c r="O10" s="11">
        <f t="shared" ref="O10:S10" si="1">SUM(O12:O15)</f>
        <v>100</v>
      </c>
      <c r="P10" s="11">
        <f t="shared" si="1"/>
        <v>100</v>
      </c>
      <c r="Q10" s="11">
        <f t="shared" si="1"/>
        <v>100</v>
      </c>
      <c r="R10" s="11">
        <f t="shared" si="1"/>
        <v>100</v>
      </c>
      <c r="S10" s="11">
        <f t="shared" si="1"/>
        <v>100</v>
      </c>
      <c r="U10" s="6" t="s">
        <v>0</v>
      </c>
      <c r="V10" s="11">
        <f>F10/C10*100</f>
        <v>63.919846898570299</v>
      </c>
      <c r="W10" s="11">
        <f t="shared" ref="W10:X10" si="2">G10/D10*100</f>
        <v>68.033351369964095</v>
      </c>
      <c r="X10" s="11">
        <f t="shared" si="2"/>
        <v>78.504520338958798</v>
      </c>
    </row>
    <row r="11" spans="1:24">
      <c r="B11" s="4" t="s">
        <v>7</v>
      </c>
      <c r="C11" s="8"/>
      <c r="D11" s="8"/>
      <c r="E11" s="8"/>
      <c r="F11" s="8"/>
      <c r="G11" s="8"/>
      <c r="H11" s="8"/>
      <c r="I11" s="12"/>
      <c r="J11" s="12"/>
      <c r="K11" s="12"/>
      <c r="M11" s="4" t="s">
        <v>7</v>
      </c>
      <c r="N11" s="12"/>
      <c r="O11" s="12"/>
      <c r="P11" s="12"/>
      <c r="Q11" s="12"/>
      <c r="R11" s="12"/>
      <c r="S11" s="12"/>
      <c r="U11" s="4" t="s">
        <v>7</v>
      </c>
      <c r="V11" s="12"/>
      <c r="W11" s="12"/>
      <c r="X11" s="12"/>
    </row>
    <row r="12" spans="1:24">
      <c r="B12" s="9" t="s">
        <v>1</v>
      </c>
      <c r="C12" s="10">
        <v>1881</v>
      </c>
      <c r="D12" s="10">
        <v>9281</v>
      </c>
      <c r="E12" s="10">
        <v>1033.528879</v>
      </c>
      <c r="F12" s="10">
        <v>1200</v>
      </c>
      <c r="G12" s="10">
        <v>5935</v>
      </c>
      <c r="H12" s="10">
        <v>669.62208099999998</v>
      </c>
      <c r="I12" s="13">
        <f t="shared" ref="I12:I26" si="3">F12/C12*100</f>
        <v>63.795853269537481</v>
      </c>
      <c r="J12" s="13">
        <f t="shared" ref="J12:J26" si="4">G12/D12*100</f>
        <v>63.947850447150088</v>
      </c>
      <c r="K12" s="13">
        <f t="shared" ref="K12:K26" si="5">H12/E12*100</f>
        <v>64.789876181098947</v>
      </c>
      <c r="M12" s="9" t="s">
        <v>1</v>
      </c>
      <c r="N12" s="13">
        <f>C12/$C$10*100</f>
        <v>21.175278622087131</v>
      </c>
      <c r="O12" s="13">
        <f>D12/$D$10*100</f>
        <v>0.81524985418438123</v>
      </c>
      <c r="P12" s="13">
        <f>E12/$E$10*100</f>
        <v>0.49784821129490853</v>
      </c>
      <c r="Q12" s="13">
        <f>F12/$F$10*100</f>
        <v>21.134202183867558</v>
      </c>
      <c r="R12" s="13">
        <f>G12/$G$10*100</f>
        <v>0.76629292402402549</v>
      </c>
      <c r="S12" s="13">
        <f>H12/$H$10*100</f>
        <v>0.41087473469692071</v>
      </c>
      <c r="U12" s="9" t="s">
        <v>1</v>
      </c>
      <c r="V12" s="13">
        <f t="shared" ref="V12:V22" si="6">F12/C12*100</f>
        <v>63.795853269537481</v>
      </c>
      <c r="W12" s="13">
        <f t="shared" ref="W12:W23" si="7">G12/D12*100</f>
        <v>63.947850447150088</v>
      </c>
      <c r="X12" s="13">
        <f t="shared" ref="X12:X23" si="8">H12/E12*100</f>
        <v>64.789876181098947</v>
      </c>
    </row>
    <row r="13" spans="1:24">
      <c r="B13" s="9" t="s">
        <v>9</v>
      </c>
      <c r="C13" s="10">
        <v>3288</v>
      </c>
      <c r="D13" s="10">
        <v>69740</v>
      </c>
      <c r="E13" s="10">
        <v>9237.7493030000005</v>
      </c>
      <c r="F13" s="10">
        <v>2016</v>
      </c>
      <c r="G13" s="10">
        <v>43153</v>
      </c>
      <c r="H13" s="10">
        <v>5802.0105389999999</v>
      </c>
      <c r="I13" s="13">
        <f t="shared" si="3"/>
        <v>61.313868613138688</v>
      </c>
      <c r="J13" s="13">
        <f t="shared" si="4"/>
        <v>61.876971608832811</v>
      </c>
      <c r="K13" s="13">
        <f t="shared" si="5"/>
        <v>62.807620651880768</v>
      </c>
      <c r="M13" s="9" t="s">
        <v>9</v>
      </c>
      <c r="N13" s="13">
        <f t="shared" ref="N13:N15" si="9">C13/$C$10*100</f>
        <v>37.014522120905099</v>
      </c>
      <c r="O13" s="13">
        <f t="shared" ref="O13:O15" si="10">D13/$D$10*100</f>
        <v>6.126012803665418</v>
      </c>
      <c r="P13" s="13">
        <f t="shared" ref="P13:P15" si="11">E13/$E$10*100</f>
        <v>4.4498001558883757</v>
      </c>
      <c r="Q13" s="13">
        <f t="shared" ref="Q13:Q15" si="12">F13/$F$10*100</f>
        <v>35.505459668897501</v>
      </c>
      <c r="R13" s="13">
        <f t="shared" ref="R13:R15" si="13">G13/$G$10*100</f>
        <v>5.5716661416021527</v>
      </c>
      <c r="S13" s="13">
        <f t="shared" ref="S13:S15" si="14">H13/$H$10*100</f>
        <v>3.5600671013720095</v>
      </c>
      <c r="U13" s="9" t="s">
        <v>9</v>
      </c>
      <c r="V13" s="13">
        <f t="shared" si="6"/>
        <v>61.313868613138688</v>
      </c>
      <c r="W13" s="13">
        <f t="shared" si="7"/>
        <v>61.876971608832811</v>
      </c>
      <c r="X13" s="13">
        <f t="shared" si="8"/>
        <v>62.807620651880768</v>
      </c>
    </row>
    <row r="14" spans="1:24">
      <c r="B14" s="9" t="s">
        <v>11</v>
      </c>
      <c r="C14" s="10">
        <v>2554</v>
      </c>
      <c r="D14" s="10">
        <v>244873</v>
      </c>
      <c r="E14" s="10">
        <v>36792.325634000001</v>
      </c>
      <c r="F14" s="10">
        <v>1644</v>
      </c>
      <c r="G14" s="10">
        <v>157076</v>
      </c>
      <c r="H14" s="10">
        <v>24004.999629999998</v>
      </c>
      <c r="I14" s="13">
        <f t="shared" si="3"/>
        <v>64.369616288175408</v>
      </c>
      <c r="J14" s="13">
        <f t="shared" si="4"/>
        <v>64.14590420340339</v>
      </c>
      <c r="K14" s="13">
        <f t="shared" si="5"/>
        <v>65.244583527540968</v>
      </c>
      <c r="M14" s="9" t="s">
        <v>11</v>
      </c>
      <c r="N14" s="13">
        <f t="shared" si="9"/>
        <v>28.75154790048407</v>
      </c>
      <c r="O14" s="13">
        <f t="shared" si="10"/>
        <v>21.509824107713822</v>
      </c>
      <c r="P14" s="13">
        <f t="shared" si="11"/>
        <v>17.722768931226653</v>
      </c>
      <c r="Q14" s="13">
        <f t="shared" si="12"/>
        <v>28.953856991898558</v>
      </c>
      <c r="R14" s="13">
        <f t="shared" si="13"/>
        <v>20.280745970345045</v>
      </c>
      <c r="S14" s="13">
        <f t="shared" si="14"/>
        <v>14.72927511537053</v>
      </c>
      <c r="U14" s="9" t="s">
        <v>11</v>
      </c>
      <c r="V14" s="13">
        <f t="shared" si="6"/>
        <v>64.369616288175408</v>
      </c>
      <c r="W14" s="13">
        <f t="shared" si="7"/>
        <v>64.14590420340339</v>
      </c>
      <c r="X14" s="13">
        <f t="shared" si="8"/>
        <v>65.244583527540968</v>
      </c>
    </row>
    <row r="15" spans="1:24">
      <c r="B15" s="9" t="s">
        <v>13</v>
      </c>
      <c r="C15" s="10">
        <v>1160</v>
      </c>
      <c r="D15" s="10">
        <v>814530</v>
      </c>
      <c r="E15" s="10">
        <v>160535.59119000001</v>
      </c>
      <c r="F15" s="10">
        <v>818</v>
      </c>
      <c r="G15" s="10">
        <v>568344</v>
      </c>
      <c r="H15" s="10">
        <v>132498.12001700001</v>
      </c>
      <c r="I15" s="13">
        <f t="shared" si="3"/>
        <v>70.517241379310349</v>
      </c>
      <c r="J15" s="13">
        <f t="shared" si="4"/>
        <v>69.775698869286586</v>
      </c>
      <c r="K15" s="13">
        <f t="shared" si="5"/>
        <v>82.535043497104283</v>
      </c>
      <c r="M15" s="9" t="s">
        <v>13</v>
      </c>
      <c r="N15" s="13">
        <f t="shared" si="9"/>
        <v>13.058651356523695</v>
      </c>
      <c r="O15" s="13">
        <f t="shared" si="10"/>
        <v>71.54891323443637</v>
      </c>
      <c r="P15" s="13">
        <f t="shared" si="11"/>
        <v>77.32958270159007</v>
      </c>
      <c r="Q15" s="13">
        <f t="shared" si="12"/>
        <v>14.406481155336387</v>
      </c>
      <c r="R15" s="13">
        <f t="shared" si="13"/>
        <v>73.381294964028783</v>
      </c>
      <c r="S15" s="13">
        <f t="shared" si="14"/>
        <v>81.299783048560542</v>
      </c>
      <c r="U15" s="9" t="s">
        <v>13</v>
      </c>
      <c r="V15" s="13">
        <f t="shared" si="6"/>
        <v>70.517241379310349</v>
      </c>
      <c r="W15" s="13">
        <f t="shared" si="7"/>
        <v>69.775698869286586</v>
      </c>
      <c r="X15" s="13">
        <f t="shared" si="8"/>
        <v>82.535043497104283</v>
      </c>
    </row>
    <row r="16" spans="1:24">
      <c r="B16" s="4" t="s">
        <v>15</v>
      </c>
      <c r="C16" s="8"/>
      <c r="D16" s="8"/>
      <c r="E16" s="8"/>
      <c r="F16" s="8"/>
      <c r="G16" s="8"/>
      <c r="H16" s="8"/>
      <c r="I16" s="12"/>
      <c r="J16" s="12"/>
      <c r="K16" s="12"/>
      <c r="M16" s="4" t="s">
        <v>15</v>
      </c>
      <c r="N16" s="8"/>
      <c r="O16" s="8"/>
      <c r="P16" s="8"/>
      <c r="Q16" s="8"/>
      <c r="R16" s="8"/>
      <c r="S16" s="8"/>
      <c r="U16" s="4" t="s">
        <v>15</v>
      </c>
      <c r="V16" s="8"/>
      <c r="W16" s="8"/>
      <c r="X16" s="8"/>
    </row>
    <row r="17" spans="2:24">
      <c r="B17" s="9" t="s">
        <v>16</v>
      </c>
      <c r="C17" s="10">
        <v>2496</v>
      </c>
      <c r="D17" s="10">
        <v>331316</v>
      </c>
      <c r="E17" s="10">
        <v>84051.342176999999</v>
      </c>
      <c r="F17" s="10">
        <v>1626</v>
      </c>
      <c r="G17" s="10">
        <v>231255</v>
      </c>
      <c r="H17" s="10">
        <v>67376.602476999993</v>
      </c>
      <c r="I17" s="13">
        <f t="shared" si="3"/>
        <v>65.144230769230774</v>
      </c>
      <c r="J17" s="13">
        <f t="shared" si="4"/>
        <v>69.79892308249525</v>
      </c>
      <c r="K17" s="13">
        <f t="shared" si="5"/>
        <v>80.161245176923629</v>
      </c>
      <c r="M17" s="9" t="s">
        <v>16</v>
      </c>
      <c r="N17" s="13">
        <f>C17/$C$10*100</f>
        <v>28.098615332657882</v>
      </c>
      <c r="O17" s="13">
        <f>D17/$D$10*100</f>
        <v>29.103040694855341</v>
      </c>
      <c r="P17" s="13">
        <f>E17/$E$10*100</f>
        <v>40.487316039241271</v>
      </c>
      <c r="Q17" s="13">
        <f>F17/$F$10*100</f>
        <v>28.636843959140538</v>
      </c>
      <c r="R17" s="13">
        <f>G17/$G$10*100</f>
        <v>29.858310049734797</v>
      </c>
      <c r="S17" s="13">
        <f>H17/$H$10*100</f>
        <v>41.341742533602712</v>
      </c>
      <c r="U17" s="9" t="s">
        <v>16</v>
      </c>
      <c r="V17" s="13">
        <f t="shared" si="6"/>
        <v>65.144230769230774</v>
      </c>
      <c r="W17" s="13">
        <f t="shared" si="7"/>
        <v>69.79892308249525</v>
      </c>
      <c r="X17" s="13">
        <f t="shared" si="8"/>
        <v>80.161245176923629</v>
      </c>
    </row>
    <row r="18" spans="2:24">
      <c r="B18" s="9" t="s">
        <v>18</v>
      </c>
      <c r="C18" s="10">
        <v>1022</v>
      </c>
      <c r="D18" s="10">
        <v>66734</v>
      </c>
      <c r="E18" s="10">
        <v>8947.0154390000007</v>
      </c>
      <c r="F18" s="10">
        <v>621</v>
      </c>
      <c r="G18" s="10">
        <v>41127</v>
      </c>
      <c r="H18" s="10">
        <v>5610.2052240000003</v>
      </c>
      <c r="I18" s="13">
        <f t="shared" si="3"/>
        <v>60.763209393346386</v>
      </c>
      <c r="J18" s="13">
        <f t="shared" si="4"/>
        <v>61.628255461983393</v>
      </c>
      <c r="K18" s="13">
        <f t="shared" si="5"/>
        <v>62.704767441722979</v>
      </c>
      <c r="M18" s="9" t="s">
        <v>18</v>
      </c>
      <c r="N18" s="13">
        <f t="shared" ref="N18:N23" si="15">C18/$C$10*100</f>
        <v>11.505122143420015</v>
      </c>
      <c r="O18" s="13">
        <f t="shared" ref="O18:O23" si="16">D18/$D$10*100</f>
        <v>5.8619635566361916</v>
      </c>
      <c r="P18" s="13">
        <f t="shared" ref="P18:P23" si="17">E18/$E$10*100</f>
        <v>4.3097543989712559</v>
      </c>
      <c r="Q18" s="13">
        <f t="shared" ref="Q18:Q23" si="18">F18/$F$10*100</f>
        <v>10.936949630151462</v>
      </c>
      <c r="R18" s="13">
        <f t="shared" ref="R18:R23" si="19">G18/$G$10*100</f>
        <v>5.3100807222133275</v>
      </c>
      <c r="S18" s="13">
        <f t="shared" ref="S18:S23" si="20">H18/$H$10*100</f>
        <v>3.442376899465295</v>
      </c>
      <c r="U18" s="9" t="s">
        <v>18</v>
      </c>
      <c r="V18" s="13">
        <f t="shared" si="6"/>
        <v>60.763209393346386</v>
      </c>
      <c r="W18" s="13">
        <f t="shared" si="7"/>
        <v>61.628255461983393</v>
      </c>
      <c r="X18" s="13">
        <f t="shared" si="8"/>
        <v>62.704767441722979</v>
      </c>
    </row>
    <row r="19" spans="2:24">
      <c r="B19" s="9" t="s">
        <v>20</v>
      </c>
      <c r="C19" s="10">
        <v>2710</v>
      </c>
      <c r="D19" s="10">
        <v>238856</v>
      </c>
      <c r="E19" s="10">
        <v>73928.042906000002</v>
      </c>
      <c r="F19" s="10">
        <v>1730</v>
      </c>
      <c r="G19" s="10">
        <v>185424</v>
      </c>
      <c r="H19" s="10">
        <v>59772.134191999998</v>
      </c>
      <c r="I19" s="13">
        <f t="shared" si="3"/>
        <v>63.837638376383765</v>
      </c>
      <c r="J19" s="13">
        <f t="shared" si="4"/>
        <v>77.630036507351704</v>
      </c>
      <c r="K19" s="13">
        <f t="shared" si="5"/>
        <v>80.851774025724794</v>
      </c>
      <c r="M19" s="9" t="s">
        <v>20</v>
      </c>
      <c r="N19" s="13">
        <f t="shared" si="15"/>
        <v>30.507711358775186</v>
      </c>
      <c r="O19" s="13">
        <f t="shared" si="16"/>
        <v>20.981286409984328</v>
      </c>
      <c r="P19" s="13">
        <f t="shared" si="17"/>
        <v>35.610948734104362</v>
      </c>
      <c r="Q19" s="13">
        <f t="shared" si="18"/>
        <v>30.46847481507573</v>
      </c>
      <c r="R19" s="13">
        <f t="shared" si="19"/>
        <v>23.940876014192234</v>
      </c>
      <c r="S19" s="13">
        <f t="shared" si="20"/>
        <v>36.675701825320694</v>
      </c>
      <c r="U19" s="9" t="s">
        <v>20</v>
      </c>
      <c r="V19" s="13">
        <f t="shared" si="6"/>
        <v>63.837638376383765</v>
      </c>
      <c r="W19" s="13">
        <f t="shared" si="7"/>
        <v>77.630036507351704</v>
      </c>
      <c r="X19" s="13">
        <f t="shared" si="8"/>
        <v>80.851774025724794</v>
      </c>
    </row>
    <row r="20" spans="2:24">
      <c r="B20" s="9" t="s">
        <v>22</v>
      </c>
      <c r="C20" s="10">
        <v>284</v>
      </c>
      <c r="D20" s="10">
        <v>75411</v>
      </c>
      <c r="E20" s="10">
        <v>12340.078489</v>
      </c>
      <c r="F20" s="10">
        <v>195</v>
      </c>
      <c r="G20" s="10">
        <v>62624</v>
      </c>
      <c r="H20" s="10">
        <v>9974.6886520000007</v>
      </c>
      <c r="I20" s="13">
        <f t="shared" si="3"/>
        <v>68.661971830985919</v>
      </c>
      <c r="J20" s="13">
        <f t="shared" si="4"/>
        <v>83.043587805492564</v>
      </c>
      <c r="K20" s="13">
        <f t="shared" si="5"/>
        <v>80.831646742696833</v>
      </c>
      <c r="M20" s="9" t="s">
        <v>22</v>
      </c>
      <c r="N20" s="13">
        <f t="shared" si="15"/>
        <v>3.197118090735112</v>
      </c>
      <c r="O20" s="13">
        <f t="shared" si="16"/>
        <v>6.6241576073589448</v>
      </c>
      <c r="P20" s="13">
        <f t="shared" si="17"/>
        <v>5.9441841711589243</v>
      </c>
      <c r="Q20" s="13">
        <f t="shared" si="18"/>
        <v>3.4343078548784782</v>
      </c>
      <c r="R20" s="13">
        <f t="shared" si="19"/>
        <v>8.0856492121450003</v>
      </c>
      <c r="S20" s="13">
        <f t="shared" si="20"/>
        <v>6.1203889027292782</v>
      </c>
      <c r="U20" s="9" t="s">
        <v>22</v>
      </c>
      <c r="V20" s="13">
        <f t="shared" si="6"/>
        <v>68.661971830985919</v>
      </c>
      <c r="W20" s="13">
        <f t="shared" si="7"/>
        <v>83.043587805492564</v>
      </c>
      <c r="X20" s="13">
        <f t="shared" si="8"/>
        <v>80.831646742696833</v>
      </c>
    </row>
    <row r="21" spans="2:24">
      <c r="B21" s="9" t="s">
        <v>24</v>
      </c>
      <c r="C21" s="10">
        <v>579</v>
      </c>
      <c r="D21" s="10">
        <v>67283</v>
      </c>
      <c r="E21" s="10">
        <v>3612.6820360000002</v>
      </c>
      <c r="F21" s="10">
        <v>368</v>
      </c>
      <c r="G21" s="10">
        <v>39586</v>
      </c>
      <c r="H21" s="10">
        <v>2305.0423919999998</v>
      </c>
      <c r="I21" s="13">
        <f t="shared" si="3"/>
        <v>63.55785837651122</v>
      </c>
      <c r="J21" s="13">
        <f t="shared" si="4"/>
        <v>58.835069779884961</v>
      </c>
      <c r="K21" s="13">
        <f t="shared" si="5"/>
        <v>63.804186724170364</v>
      </c>
      <c r="M21" s="9" t="s">
        <v>24</v>
      </c>
      <c r="N21" s="13">
        <f t="shared" si="15"/>
        <v>6.5180682201958797</v>
      </c>
      <c r="O21" s="13">
        <f t="shared" si="16"/>
        <v>5.9101881197163797</v>
      </c>
      <c r="P21" s="13">
        <f t="shared" si="17"/>
        <v>1.7402196746936265</v>
      </c>
      <c r="Q21" s="13">
        <f t="shared" si="18"/>
        <v>6.4811553363860517</v>
      </c>
      <c r="R21" s="13">
        <f t="shared" si="19"/>
        <v>5.1111157018391031</v>
      </c>
      <c r="S21" s="13">
        <f t="shared" si="20"/>
        <v>1.4143555120879525</v>
      </c>
      <c r="U21" s="9" t="s">
        <v>24</v>
      </c>
      <c r="V21" s="13">
        <f t="shared" si="6"/>
        <v>63.55785837651122</v>
      </c>
      <c r="W21" s="13">
        <f t="shared" si="7"/>
        <v>58.835069779884961</v>
      </c>
      <c r="X21" s="13">
        <f t="shared" si="8"/>
        <v>63.804186724170364</v>
      </c>
    </row>
    <row r="22" spans="2:24">
      <c r="B22" s="9" t="s">
        <v>26</v>
      </c>
      <c r="C22" s="10">
        <v>343</v>
      </c>
      <c r="D22" s="10">
        <v>45371</v>
      </c>
      <c r="E22" s="10">
        <v>8976.50857</v>
      </c>
      <c r="F22" s="10">
        <v>220</v>
      </c>
      <c r="G22" s="10">
        <v>33097</v>
      </c>
      <c r="H22" s="10">
        <v>7471.0905320000002</v>
      </c>
      <c r="I22" s="13">
        <f t="shared" si="3"/>
        <v>64.139941690962104</v>
      </c>
      <c r="J22" s="13">
        <f t="shared" si="4"/>
        <v>72.947477463578053</v>
      </c>
      <c r="K22" s="13">
        <f t="shared" si="5"/>
        <v>83.229358873101376</v>
      </c>
      <c r="M22" s="9" t="s">
        <v>26</v>
      </c>
      <c r="N22" s="13">
        <f t="shared" si="15"/>
        <v>3.8613081166272654</v>
      </c>
      <c r="O22" s="13">
        <f t="shared" si="16"/>
        <v>3.9854219517508414</v>
      </c>
      <c r="P22" s="13">
        <f t="shared" si="17"/>
        <v>4.3239611645606635</v>
      </c>
      <c r="Q22" s="13">
        <f t="shared" si="18"/>
        <v>3.8746037337090526</v>
      </c>
      <c r="R22" s="13">
        <f t="shared" si="19"/>
        <v>4.2732934972911831</v>
      </c>
      <c r="S22" s="13">
        <f t="shared" si="20"/>
        <v>4.5842011894947898</v>
      </c>
      <c r="U22" s="9" t="s">
        <v>26</v>
      </c>
      <c r="V22" s="13">
        <f t="shared" si="6"/>
        <v>64.139941690962104</v>
      </c>
      <c r="W22" s="13">
        <f t="shared" si="7"/>
        <v>72.947477463578053</v>
      </c>
      <c r="X22" s="13">
        <f t="shared" si="8"/>
        <v>83.229358873101376</v>
      </c>
    </row>
    <row r="23" spans="2:24">
      <c r="B23" s="9" t="s">
        <v>28</v>
      </c>
      <c r="C23" s="10">
        <v>1449</v>
      </c>
      <c r="D23" s="10">
        <v>313453</v>
      </c>
      <c r="E23" s="10">
        <v>15743.525389</v>
      </c>
      <c r="F23" s="10">
        <v>918</v>
      </c>
      <c r="G23" s="10">
        <v>181395</v>
      </c>
      <c r="H23" s="10">
        <v>10464.988798</v>
      </c>
      <c r="I23" s="13">
        <f t="shared" si="3"/>
        <v>63.354037267080741</v>
      </c>
      <c r="J23" s="13">
        <f t="shared" si="4"/>
        <v>57.869919892296451</v>
      </c>
      <c r="K23" s="13">
        <f t="shared" si="5"/>
        <v>66.471698932895222</v>
      </c>
      <c r="M23" s="9" t="s">
        <v>28</v>
      </c>
      <c r="N23" s="13">
        <f t="shared" si="15"/>
        <v>16.312056737588655</v>
      </c>
      <c r="O23" s="13">
        <f t="shared" si="16"/>
        <v>27.53394165969797</v>
      </c>
      <c r="P23" s="13">
        <f t="shared" si="17"/>
        <v>7.5836158172699006</v>
      </c>
      <c r="Q23" s="13">
        <f t="shared" si="18"/>
        <v>16.167664670658681</v>
      </c>
      <c r="R23" s="13">
        <f t="shared" si="19"/>
        <v>23.420674802584351</v>
      </c>
      <c r="S23" s="13">
        <f t="shared" si="20"/>
        <v>6.4212331372992715</v>
      </c>
      <c r="U23" s="9" t="s">
        <v>28</v>
      </c>
      <c r="V23" s="13">
        <f>F23/C23*100</f>
        <v>63.354037267080741</v>
      </c>
      <c r="W23" s="13">
        <f t="shared" si="7"/>
        <v>57.869919892296451</v>
      </c>
      <c r="X23" s="13">
        <f t="shared" si="8"/>
        <v>66.471698932895222</v>
      </c>
    </row>
    <row r="24" spans="2:24">
      <c r="B24" s="4" t="s">
        <v>30</v>
      </c>
      <c r="C24" s="10"/>
      <c r="D24" s="10"/>
      <c r="E24" s="10"/>
      <c r="F24" s="10"/>
      <c r="G24" s="10"/>
      <c r="H24" s="10"/>
      <c r="I24" s="13"/>
      <c r="J24" s="13"/>
      <c r="K24" s="13"/>
      <c r="M24" s="4" t="s">
        <v>30</v>
      </c>
      <c r="N24" s="10"/>
      <c r="O24" s="10"/>
      <c r="P24" s="10"/>
      <c r="Q24" s="10"/>
      <c r="R24" s="10"/>
      <c r="S24" s="10"/>
      <c r="T24" s="13"/>
      <c r="U24" s="4" t="s">
        <v>30</v>
      </c>
      <c r="V24" s="10"/>
      <c r="W24" s="10"/>
      <c r="X24" s="10"/>
    </row>
    <row r="25" spans="2:24">
      <c r="B25" s="9" t="s">
        <v>31</v>
      </c>
      <c r="C25" s="10">
        <v>6554</v>
      </c>
      <c r="D25" s="10">
        <v>751613</v>
      </c>
      <c r="E25" s="10">
        <v>117248.282947</v>
      </c>
      <c r="F25" s="10">
        <v>4176</v>
      </c>
      <c r="G25" s="10">
        <v>513825</v>
      </c>
      <c r="H25" s="10">
        <v>92589.805622999993</v>
      </c>
      <c r="I25" s="32">
        <f t="shared" si="3"/>
        <v>63.716814159292035</v>
      </c>
      <c r="J25" s="32">
        <f t="shared" si="4"/>
        <v>68.362974030518359</v>
      </c>
      <c r="K25" s="32">
        <f t="shared" si="5"/>
        <v>78.969007729395543</v>
      </c>
      <c r="M25" s="9" t="s">
        <v>31</v>
      </c>
      <c r="N25" s="13">
        <f>C25/$C$10*100</f>
        <v>73.781380164358893</v>
      </c>
      <c r="O25" s="13">
        <f>D25/$D$10*100</f>
        <v>66.022237760272091</v>
      </c>
      <c r="P25" s="13">
        <f>E25/$E$10*100</f>
        <v>56.478197299180913</v>
      </c>
      <c r="Q25" s="13">
        <f>F25/$F$10*100</f>
        <v>73.547023599859102</v>
      </c>
      <c r="R25" s="13">
        <f>G25/$G$10*100</f>
        <v>66.342116543663849</v>
      </c>
      <c r="S25" s="13">
        <f>H25/$H$10*100</f>
        <v>56.812361629678065</v>
      </c>
      <c r="T25" s="13"/>
      <c r="U25" s="9" t="s">
        <v>31</v>
      </c>
      <c r="V25" s="32">
        <f>F25/C25*100</f>
        <v>63.716814159292035</v>
      </c>
      <c r="W25" s="32">
        <f t="shared" ref="W25" si="21">G25/D25*100</f>
        <v>68.362974030518359</v>
      </c>
      <c r="X25" s="32">
        <f t="shared" ref="X25" si="22">H25/E25*100</f>
        <v>78.969007729395543</v>
      </c>
    </row>
    <row r="26" spans="2:24">
      <c r="B26" s="9" t="s">
        <v>33</v>
      </c>
      <c r="C26" s="10">
        <v>2329</v>
      </c>
      <c r="D26" s="10">
        <v>386811</v>
      </c>
      <c r="E26" s="10">
        <v>90350.912058999995</v>
      </c>
      <c r="F26" s="10">
        <v>1502</v>
      </c>
      <c r="G26" s="10">
        <v>260683</v>
      </c>
      <c r="H26" s="10">
        <v>70384.946643999996</v>
      </c>
      <c r="I26" s="32">
        <f t="shared" si="3"/>
        <v>64.491197939029632</v>
      </c>
      <c r="J26" s="32">
        <f t="shared" si="4"/>
        <v>67.392861113050046</v>
      </c>
      <c r="K26" s="32">
        <f t="shared" si="5"/>
        <v>77.901755544025903</v>
      </c>
      <c r="M26" s="9" t="s">
        <v>33</v>
      </c>
      <c r="N26" s="13">
        <f t="shared" ref="N26" si="23">C26/$C$10*100</f>
        <v>26.21861983564111</v>
      </c>
      <c r="O26" s="13">
        <f t="shared" ref="O26" si="24">D26/$D$10*100</f>
        <v>33.977762239727902</v>
      </c>
      <c r="P26" s="13">
        <f t="shared" ref="P26" si="25">E26/$E$10*100</f>
        <v>43.521802700819087</v>
      </c>
      <c r="Q26" s="13">
        <f t="shared" ref="Q26" si="26">F26/$F$10*100</f>
        <v>26.452976400140894</v>
      </c>
      <c r="R26" s="13">
        <f t="shared" ref="R26" si="27">G26/$G$10*100</f>
        <v>33.657883456336151</v>
      </c>
      <c r="S26" s="13">
        <f t="shared" ref="S26" si="28">H26/$H$10*100</f>
        <v>43.18763837032192</v>
      </c>
      <c r="T26" s="13"/>
      <c r="U26" s="9" t="s">
        <v>33</v>
      </c>
      <c r="V26" s="32">
        <f>F26/C26*100</f>
        <v>64.491197939029632</v>
      </c>
      <c r="W26" s="32">
        <f t="shared" ref="W26" si="29">G26/D26*100</f>
        <v>67.392861113050046</v>
      </c>
      <c r="X26" s="32">
        <f t="shared" ref="X26" si="30">H26/E26*100</f>
        <v>77.901755544025903</v>
      </c>
    </row>
  </sheetData>
  <mergeCells count="15">
    <mergeCell ref="U6:U8"/>
    <mergeCell ref="V6:X6"/>
    <mergeCell ref="V8:X8"/>
    <mergeCell ref="I6:K6"/>
    <mergeCell ref="F8:G8"/>
    <mergeCell ref="C8:D8"/>
    <mergeCell ref="I8:K8"/>
    <mergeCell ref="B6:B8"/>
    <mergeCell ref="M6:M8"/>
    <mergeCell ref="Q6:S6"/>
    <mergeCell ref="N8:P8"/>
    <mergeCell ref="Q8:S8"/>
    <mergeCell ref="C6:E6"/>
    <mergeCell ref="N6:P6"/>
    <mergeCell ref="F6:H6"/>
  </mergeCells>
  <hyperlinks>
    <hyperlink ref="B3" location="Index!A1" display="&lt;&lt; back"/>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J26"/>
  <sheetViews>
    <sheetView showGridLines="0" zoomScaleNormal="100" workbookViewId="0"/>
  </sheetViews>
  <sheetFormatPr defaultRowHeight="14.4"/>
  <cols>
    <col min="1" max="1" width="3.44140625" customWidth="1"/>
    <col min="2" max="2" width="28.33203125" customWidth="1"/>
    <col min="3" max="5" width="14.5546875" customWidth="1"/>
    <col min="6" max="6" width="3.44140625" customWidth="1"/>
    <col min="7" max="7" width="27.5546875" bestFit="1" customWidth="1"/>
    <col min="8" max="10" width="13.6640625" customWidth="1"/>
  </cols>
  <sheetData>
    <row r="1" spans="1:10" ht="17.399999999999999">
      <c r="B1" s="1" t="s">
        <v>4</v>
      </c>
    </row>
    <row r="2" spans="1:10" ht="19.8">
      <c r="A2" s="23"/>
      <c r="B2" s="1" t="s">
        <v>101</v>
      </c>
    </row>
    <row r="3" spans="1:10">
      <c r="B3" s="146" t="s">
        <v>5</v>
      </c>
    </row>
    <row r="4" spans="1:10" ht="18" customHeight="1">
      <c r="B4" s="1" t="s">
        <v>98</v>
      </c>
      <c r="C4" s="1"/>
      <c r="D4" s="1"/>
      <c r="E4" s="1"/>
    </row>
    <row r="5" spans="1:10" ht="4.5" customHeight="1"/>
    <row r="7" spans="1:10">
      <c r="B7" s="16" t="s">
        <v>47</v>
      </c>
      <c r="G7" s="16" t="s">
        <v>48</v>
      </c>
      <c r="H7" s="15"/>
      <c r="I7" s="15"/>
      <c r="J7" s="15"/>
    </row>
    <row r="8" spans="1:10" ht="40.799999999999997">
      <c r="B8" s="3" t="s">
        <v>35</v>
      </c>
      <c r="C8" s="3" t="s">
        <v>49</v>
      </c>
      <c r="D8" s="3" t="s">
        <v>50</v>
      </c>
      <c r="E8" s="3" t="s">
        <v>51</v>
      </c>
      <c r="G8" s="3" t="s">
        <v>35</v>
      </c>
      <c r="H8" s="3" t="s">
        <v>49</v>
      </c>
      <c r="I8" s="3" t="s">
        <v>50</v>
      </c>
      <c r="J8" s="3" t="s">
        <v>51</v>
      </c>
    </row>
    <row r="9" spans="1:10">
      <c r="B9" s="4" t="s">
        <v>0</v>
      </c>
      <c r="G9" s="4" t="s">
        <v>0</v>
      </c>
    </row>
    <row r="10" spans="1:10">
      <c r="B10" s="6" t="s">
        <v>0</v>
      </c>
      <c r="C10" s="7">
        <v>5406</v>
      </c>
      <c r="D10" s="7">
        <v>242</v>
      </c>
      <c r="E10" s="7">
        <v>30</v>
      </c>
      <c r="G10" s="6" t="s">
        <v>0</v>
      </c>
      <c r="H10" s="11">
        <f>C10/($C$10+$D$10+$E$10)*100</f>
        <v>95.209580838323348</v>
      </c>
      <c r="I10" s="11">
        <f>D10/($C$10+$D$10+$E$10)*100</f>
        <v>4.2620641070799579</v>
      </c>
      <c r="J10" s="11">
        <f>E10/($C$10+$D$10+$E$10)*100</f>
        <v>0.52835505459668897</v>
      </c>
    </row>
    <row r="11" spans="1:10">
      <c r="B11" s="4" t="s">
        <v>7</v>
      </c>
      <c r="C11" s="8"/>
      <c r="D11" s="8"/>
      <c r="E11" s="8"/>
      <c r="G11" s="4" t="s">
        <v>7</v>
      </c>
      <c r="H11" s="12"/>
      <c r="I11" s="12"/>
      <c r="J11" s="12"/>
    </row>
    <row r="12" spans="1:10">
      <c r="B12" s="9" t="s">
        <v>1</v>
      </c>
      <c r="C12" s="10">
        <v>1120</v>
      </c>
      <c r="D12" s="10">
        <v>71</v>
      </c>
      <c r="E12" s="10">
        <v>9</v>
      </c>
      <c r="G12" s="9" t="s">
        <v>1</v>
      </c>
      <c r="H12" s="13">
        <f>C12/($C$12+$D$12+$E$12)*100</f>
        <v>93.333333333333329</v>
      </c>
      <c r="I12" s="13">
        <f>D12/($C$12+$D$12+$E$12)*100</f>
        <v>5.916666666666667</v>
      </c>
      <c r="J12" s="13">
        <f>E12/($C$12+$D$12+$E$12)*100</f>
        <v>0.75</v>
      </c>
    </row>
    <row r="13" spans="1:10">
      <c r="B13" s="9" t="s">
        <v>9</v>
      </c>
      <c r="C13" s="10">
        <v>1917</v>
      </c>
      <c r="D13" s="10">
        <v>87</v>
      </c>
      <c r="E13" s="10">
        <v>12</v>
      </c>
      <c r="G13" s="9" t="s">
        <v>9</v>
      </c>
      <c r="H13" s="13">
        <f>C13/($C$13+$D$13+$E$13)*100</f>
        <v>95.089285714285708</v>
      </c>
      <c r="I13" s="13">
        <f>D13/($C$13+$D$13+$E$13)*100</f>
        <v>4.3154761904761907</v>
      </c>
      <c r="J13" s="13">
        <f>E13/($C$13+$D$13+$E$13)*100</f>
        <v>0.59523809523809523</v>
      </c>
    </row>
    <row r="14" spans="1:10">
      <c r="B14" s="9" t="s">
        <v>11</v>
      </c>
      <c r="C14" s="10">
        <v>1564</v>
      </c>
      <c r="D14" s="10">
        <v>73</v>
      </c>
      <c r="E14" s="10">
        <v>7</v>
      </c>
      <c r="G14" s="9" t="s">
        <v>11</v>
      </c>
      <c r="H14" s="13">
        <f>C14/($C$14+$D$14+$E$14)*100</f>
        <v>95.133819951338197</v>
      </c>
      <c r="I14" s="13">
        <f>D14/($C$14+$D$14+$E$14)*100</f>
        <v>4.440389294403893</v>
      </c>
      <c r="J14" s="13">
        <f>E14/($C$14+$D$14+$E$14)*100</f>
        <v>0.42579075425790752</v>
      </c>
    </row>
    <row r="15" spans="1:10">
      <c r="B15" s="9" t="s">
        <v>13</v>
      </c>
      <c r="C15" s="10">
        <v>805</v>
      </c>
      <c r="D15" s="10">
        <v>11</v>
      </c>
      <c r="E15" s="10">
        <v>2</v>
      </c>
      <c r="G15" s="9" t="s">
        <v>13</v>
      </c>
      <c r="H15" s="13">
        <f>C15/($C$15+$D$15+$E$15)*100</f>
        <v>98.410757946210268</v>
      </c>
      <c r="I15" s="13">
        <f>D15/($C$15+$D$15+$E$15)*100</f>
        <v>1.3447432762836184</v>
      </c>
      <c r="J15" s="13">
        <f>E15/($C$15+$D$15+$E$15)*100</f>
        <v>0.24449877750611246</v>
      </c>
    </row>
    <row r="16" spans="1:10">
      <c r="B16" s="4" t="s">
        <v>15</v>
      </c>
      <c r="C16" s="8"/>
      <c r="D16" s="8"/>
      <c r="E16" s="8"/>
      <c r="G16" s="4" t="s">
        <v>15</v>
      </c>
      <c r="H16" s="8"/>
      <c r="I16" s="8"/>
      <c r="J16" s="8"/>
    </row>
    <row r="17" spans="2:10">
      <c r="B17" s="9" t="s">
        <v>16</v>
      </c>
      <c r="C17" s="10">
        <v>1591</v>
      </c>
      <c r="D17" s="10">
        <v>32</v>
      </c>
      <c r="E17" s="10">
        <v>3</v>
      </c>
      <c r="G17" s="9" t="s">
        <v>16</v>
      </c>
      <c r="H17" s="13">
        <f>C17/($C$17+$D$17+$E$17)*100</f>
        <v>97.847478474784737</v>
      </c>
      <c r="I17" s="13">
        <f>D17/($C$17+$D$17+$E$17)*100</f>
        <v>1.968019680196802</v>
      </c>
      <c r="J17" s="13">
        <f>E17/($C$17+$D$17+$E$17)*100</f>
        <v>0.18450184501845018</v>
      </c>
    </row>
    <row r="18" spans="2:10">
      <c r="B18" s="9" t="s">
        <v>18</v>
      </c>
      <c r="C18" s="10">
        <v>605</v>
      </c>
      <c r="D18" s="10">
        <v>14</v>
      </c>
      <c r="E18" s="10">
        <v>2</v>
      </c>
      <c r="G18" s="9" t="s">
        <v>18</v>
      </c>
      <c r="H18" s="13">
        <f>C18/($C$18+$D$18+$E$18)*100</f>
        <v>97.423510466988731</v>
      </c>
      <c r="I18" s="13">
        <f>D18/($C$18+$D$18+$E$18)*100</f>
        <v>2.2544283413848629</v>
      </c>
      <c r="J18" s="13">
        <f>E18/($C$18+$D$18+$E$18)*100</f>
        <v>0.322061191626409</v>
      </c>
    </row>
    <row r="19" spans="2:10">
      <c r="B19" s="9" t="s">
        <v>20</v>
      </c>
      <c r="C19" s="10">
        <v>1683</v>
      </c>
      <c r="D19" s="10">
        <v>36</v>
      </c>
      <c r="E19" s="10">
        <v>11</v>
      </c>
      <c r="G19" s="9" t="s">
        <v>20</v>
      </c>
      <c r="H19" s="13">
        <f>C19/($C$19+$D$19+$E$19)*100</f>
        <v>97.283236994219664</v>
      </c>
      <c r="I19" s="13">
        <f>D19/($C$19+$D$19+$E$19)*100</f>
        <v>2.0809248554913293</v>
      </c>
      <c r="J19" s="13">
        <f>E19/($C$19+$D$19+$E$19)*100</f>
        <v>0.63583815028901736</v>
      </c>
    </row>
    <row r="20" spans="2:10">
      <c r="B20" s="9" t="s">
        <v>22</v>
      </c>
      <c r="C20" s="10">
        <v>187</v>
      </c>
      <c r="D20" s="10">
        <v>7</v>
      </c>
      <c r="E20" s="10">
        <v>1</v>
      </c>
      <c r="G20" s="9" t="s">
        <v>22</v>
      </c>
      <c r="H20" s="13">
        <f>C20/($C$20+$D$20+$E$20)*100</f>
        <v>95.897435897435898</v>
      </c>
      <c r="I20" s="13">
        <f>D20/($C$20+$D$20+$E$20)*100</f>
        <v>3.5897435897435894</v>
      </c>
      <c r="J20" s="13">
        <f>E20/($C$20+$D$20+$E$20)*100</f>
        <v>0.51282051282051277</v>
      </c>
    </row>
    <row r="21" spans="2:10">
      <c r="B21" s="9" t="s">
        <v>24</v>
      </c>
      <c r="C21" s="10">
        <v>282</v>
      </c>
      <c r="D21" s="10">
        <v>77</v>
      </c>
      <c r="E21" s="10">
        <v>9</v>
      </c>
      <c r="G21" s="9" t="s">
        <v>24</v>
      </c>
      <c r="H21" s="13">
        <f>C21/($C$21+$D$21+$E$21)*100</f>
        <v>76.630434782608688</v>
      </c>
      <c r="I21" s="13">
        <f>D21/($C$21+$D$21+$E$21)*100</f>
        <v>20.923913043478262</v>
      </c>
      <c r="J21" s="13">
        <f>E21/($C$21+$D$21+$E$21)*100</f>
        <v>2.4456521739130435</v>
      </c>
    </row>
    <row r="22" spans="2:10">
      <c r="B22" s="9" t="s">
        <v>26</v>
      </c>
      <c r="C22" s="10">
        <v>212</v>
      </c>
      <c r="D22" s="10">
        <v>8</v>
      </c>
      <c r="E22" s="10">
        <v>0</v>
      </c>
      <c r="G22" s="9" t="s">
        <v>26</v>
      </c>
      <c r="H22" s="13">
        <f>C22/($C$22+$D$22+$E$22)*100</f>
        <v>96.36363636363636</v>
      </c>
      <c r="I22" s="13">
        <f>D22/($C$22+$D$22+$E$22)*100</f>
        <v>3.6363636363636362</v>
      </c>
      <c r="J22" s="13">
        <f>E22/($C$22+$D$22+$E$22)*100</f>
        <v>0</v>
      </c>
    </row>
    <row r="23" spans="2:10">
      <c r="B23" s="9" t="s">
        <v>28</v>
      </c>
      <c r="C23" s="10">
        <v>846</v>
      </c>
      <c r="D23" s="10">
        <v>68</v>
      </c>
      <c r="E23" s="10">
        <v>4</v>
      </c>
      <c r="G23" s="9" t="s">
        <v>28</v>
      </c>
      <c r="H23" s="13">
        <f>C23/($C$23+$D$23+$E$23)*100</f>
        <v>92.156862745098039</v>
      </c>
      <c r="I23" s="13">
        <f>D23/($C$23+$D$23+$E$23)*100</f>
        <v>7.4074074074074066</v>
      </c>
      <c r="J23" s="13">
        <f>E23/($C$23+$D$23+$E$23)*100</f>
        <v>0.4357298474945534</v>
      </c>
    </row>
    <row r="24" spans="2:10">
      <c r="B24" s="4" t="s">
        <v>30</v>
      </c>
      <c r="C24" s="15"/>
      <c r="D24" s="15"/>
      <c r="E24" s="15"/>
      <c r="G24" s="4" t="s">
        <v>30</v>
      </c>
      <c r="H24" s="26"/>
      <c r="I24" s="26"/>
      <c r="J24" s="26"/>
    </row>
    <row r="25" spans="2:10">
      <c r="B25" s="9" t="s">
        <v>31</v>
      </c>
      <c r="C25" s="10">
        <v>3956</v>
      </c>
      <c r="D25" s="10">
        <v>196</v>
      </c>
      <c r="E25" s="10">
        <v>24</v>
      </c>
      <c r="G25" s="9" t="s">
        <v>31</v>
      </c>
      <c r="H25" s="32">
        <f t="shared" ref="H25:J26" si="0">C25/SUM($C25:$E25)*100</f>
        <v>94.731800766283527</v>
      </c>
      <c r="I25" s="32">
        <f t="shared" si="0"/>
        <v>4.6934865900383143</v>
      </c>
      <c r="J25" s="32">
        <f t="shared" si="0"/>
        <v>0.57471264367816088</v>
      </c>
    </row>
    <row r="26" spans="2:10">
      <c r="B26" s="9" t="s">
        <v>33</v>
      </c>
      <c r="C26" s="10">
        <v>1450</v>
      </c>
      <c r="D26" s="10">
        <v>46</v>
      </c>
      <c r="E26" s="10">
        <v>6</v>
      </c>
      <c r="G26" s="9" t="s">
        <v>33</v>
      </c>
      <c r="H26" s="32">
        <f t="shared" si="0"/>
        <v>96.537949400798936</v>
      </c>
      <c r="I26" s="32">
        <f t="shared" si="0"/>
        <v>3.062583222370173</v>
      </c>
      <c r="J26" s="32">
        <f t="shared" si="0"/>
        <v>0.39946737683089217</v>
      </c>
    </row>
  </sheetData>
  <hyperlinks>
    <hyperlink ref="B3" location="Index!A1" display="&lt;&lt; back"/>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AR26"/>
  <sheetViews>
    <sheetView showGridLines="0" zoomScaleNormal="100" workbookViewId="0">
      <selection activeCell="B1" sqref="B1"/>
    </sheetView>
  </sheetViews>
  <sheetFormatPr defaultRowHeight="14.4"/>
  <cols>
    <col min="1" max="1" width="3.44140625" customWidth="1"/>
    <col min="2" max="2" width="28.33203125" customWidth="1"/>
    <col min="3" max="22" width="10.109375" customWidth="1"/>
    <col min="23" max="23" width="3.44140625" customWidth="1"/>
    <col min="24" max="24" width="27.6640625" customWidth="1"/>
  </cols>
  <sheetData>
    <row r="1" spans="1:44" ht="17.399999999999999">
      <c r="B1" s="1" t="s">
        <v>4</v>
      </c>
    </row>
    <row r="2" spans="1:44" ht="19.8">
      <c r="A2" s="23"/>
      <c r="B2" s="1" t="s">
        <v>101</v>
      </c>
    </row>
    <row r="3" spans="1:44">
      <c r="B3" s="146" t="s">
        <v>5</v>
      </c>
    </row>
    <row r="4" spans="1:44" ht="18" customHeight="1">
      <c r="B4" s="1" t="s">
        <v>52</v>
      </c>
      <c r="C4" s="1"/>
      <c r="D4" s="1"/>
      <c r="E4" s="1"/>
      <c r="F4" s="1"/>
      <c r="G4" s="1"/>
      <c r="H4" s="1"/>
      <c r="I4" s="1"/>
      <c r="J4" s="1"/>
      <c r="K4" s="1"/>
      <c r="L4" s="1"/>
      <c r="M4" s="1"/>
      <c r="N4" s="1"/>
      <c r="O4" s="1"/>
      <c r="P4" s="1"/>
      <c r="Q4" s="1"/>
      <c r="R4" s="1"/>
      <c r="S4" s="1"/>
      <c r="T4" s="1"/>
      <c r="U4" s="1"/>
      <c r="V4" s="1"/>
    </row>
    <row r="5" spans="1:44" ht="4.5" customHeight="1"/>
    <row r="6" spans="1:44">
      <c r="B6" s="16" t="s">
        <v>47</v>
      </c>
      <c r="X6" s="16" t="s">
        <v>48</v>
      </c>
    </row>
    <row r="7" spans="1:44" ht="15" customHeight="1">
      <c r="B7" s="194" t="s">
        <v>35</v>
      </c>
      <c r="C7" s="194" t="s">
        <v>77</v>
      </c>
      <c r="D7" s="194"/>
      <c r="E7" s="194"/>
      <c r="F7" s="194"/>
      <c r="G7" s="196"/>
      <c r="H7" s="197" t="s">
        <v>78</v>
      </c>
      <c r="I7" s="194"/>
      <c r="J7" s="194"/>
      <c r="K7" s="194"/>
      <c r="L7" s="198"/>
      <c r="M7" s="199" t="s">
        <v>79</v>
      </c>
      <c r="N7" s="194"/>
      <c r="O7" s="194"/>
      <c r="P7" s="194"/>
      <c r="Q7" s="200"/>
      <c r="R7" s="201" t="s">
        <v>80</v>
      </c>
      <c r="S7" s="194"/>
      <c r="T7" s="194"/>
      <c r="U7" s="194"/>
      <c r="V7" s="194"/>
      <c r="X7" s="194" t="s">
        <v>35</v>
      </c>
      <c r="Y7" s="194" t="s">
        <v>77</v>
      </c>
      <c r="Z7" s="194"/>
      <c r="AA7" s="194"/>
      <c r="AB7" s="194"/>
      <c r="AC7" s="196"/>
      <c r="AD7" s="197" t="s">
        <v>78</v>
      </c>
      <c r="AE7" s="194"/>
      <c r="AF7" s="194"/>
      <c r="AG7" s="194"/>
      <c r="AH7" s="198"/>
      <c r="AI7" s="199" t="s">
        <v>79</v>
      </c>
      <c r="AJ7" s="194"/>
      <c r="AK7" s="194"/>
      <c r="AL7" s="194"/>
      <c r="AM7" s="200"/>
      <c r="AN7" s="201" t="s">
        <v>80</v>
      </c>
      <c r="AO7" s="194"/>
      <c r="AP7" s="194"/>
      <c r="AQ7" s="194"/>
      <c r="AR7" s="194"/>
    </row>
    <row r="8" spans="1:44" ht="30.6">
      <c r="B8" s="195"/>
      <c r="C8" s="169" t="s">
        <v>70</v>
      </c>
      <c r="D8" s="169" t="s">
        <v>71</v>
      </c>
      <c r="E8" s="169" t="s">
        <v>72</v>
      </c>
      <c r="F8" s="169" t="s">
        <v>53</v>
      </c>
      <c r="G8" s="38" t="s">
        <v>54</v>
      </c>
      <c r="H8" s="45" t="s">
        <v>70</v>
      </c>
      <c r="I8" s="169" t="s">
        <v>71</v>
      </c>
      <c r="J8" s="169" t="s">
        <v>72</v>
      </c>
      <c r="K8" s="169" t="s">
        <v>53</v>
      </c>
      <c r="L8" s="46" t="s">
        <v>54</v>
      </c>
      <c r="M8" s="57" t="s">
        <v>70</v>
      </c>
      <c r="N8" s="169" t="s">
        <v>71</v>
      </c>
      <c r="O8" s="169" t="s">
        <v>72</v>
      </c>
      <c r="P8" s="169" t="s">
        <v>53</v>
      </c>
      <c r="Q8" s="58" t="s">
        <v>54</v>
      </c>
      <c r="R8" s="151" t="s">
        <v>70</v>
      </c>
      <c r="S8" s="152" t="s">
        <v>71</v>
      </c>
      <c r="T8" s="152" t="s">
        <v>72</v>
      </c>
      <c r="U8" s="152" t="s">
        <v>53</v>
      </c>
      <c r="V8" s="152" t="s">
        <v>54</v>
      </c>
      <c r="X8" s="195"/>
      <c r="Y8" s="169" t="s">
        <v>70</v>
      </c>
      <c r="Z8" s="169" t="s">
        <v>71</v>
      </c>
      <c r="AA8" s="169" t="s">
        <v>72</v>
      </c>
      <c r="AB8" s="169" t="s">
        <v>53</v>
      </c>
      <c r="AC8" s="38" t="s">
        <v>54</v>
      </c>
      <c r="AD8" s="45" t="s">
        <v>70</v>
      </c>
      <c r="AE8" s="169" t="s">
        <v>71</v>
      </c>
      <c r="AF8" s="169" t="s">
        <v>72</v>
      </c>
      <c r="AG8" s="169" t="s">
        <v>53</v>
      </c>
      <c r="AH8" s="46" t="s">
        <v>54</v>
      </c>
      <c r="AI8" s="57" t="s">
        <v>70</v>
      </c>
      <c r="AJ8" s="169" t="s">
        <v>71</v>
      </c>
      <c r="AK8" s="169" t="s">
        <v>72</v>
      </c>
      <c r="AL8" s="169" t="s">
        <v>53</v>
      </c>
      <c r="AM8" s="58" t="s">
        <v>54</v>
      </c>
      <c r="AN8" s="151" t="s">
        <v>70</v>
      </c>
      <c r="AO8" s="152" t="s">
        <v>71</v>
      </c>
      <c r="AP8" s="152" t="s">
        <v>72</v>
      </c>
      <c r="AQ8" s="152" t="s">
        <v>53</v>
      </c>
      <c r="AR8" s="152" t="s">
        <v>54</v>
      </c>
    </row>
    <row r="9" spans="1:44">
      <c r="B9" s="4" t="s">
        <v>0</v>
      </c>
      <c r="C9" s="5"/>
      <c r="D9" s="5"/>
      <c r="E9" s="5"/>
      <c r="F9" s="5"/>
      <c r="G9" s="39"/>
      <c r="H9" s="47"/>
      <c r="I9" s="5"/>
      <c r="J9" s="5"/>
      <c r="K9" s="5"/>
      <c r="L9" s="48"/>
      <c r="M9" s="59"/>
      <c r="N9" s="5"/>
      <c r="O9" s="5"/>
      <c r="P9" s="5"/>
      <c r="Q9" s="60"/>
      <c r="R9" s="5"/>
      <c r="S9" s="5"/>
      <c r="T9" s="5"/>
      <c r="U9" s="5"/>
      <c r="V9" s="5"/>
      <c r="X9" s="4" t="s">
        <v>0</v>
      </c>
      <c r="Y9" s="5"/>
      <c r="Z9" s="5"/>
      <c r="AA9" s="5"/>
      <c r="AB9" s="5"/>
      <c r="AC9" s="39"/>
      <c r="AD9" s="47"/>
      <c r="AE9" s="5"/>
      <c r="AF9" s="5"/>
      <c r="AG9" s="5"/>
      <c r="AH9" s="48"/>
      <c r="AI9" s="59"/>
      <c r="AJ9" s="5"/>
      <c r="AK9" s="5"/>
      <c r="AL9" s="5"/>
      <c r="AM9" s="60"/>
      <c r="AN9" s="5"/>
      <c r="AO9" s="5"/>
      <c r="AP9" s="5"/>
      <c r="AQ9" s="5"/>
      <c r="AR9" s="5"/>
    </row>
    <row r="10" spans="1:44">
      <c r="B10" s="6" t="s">
        <v>0</v>
      </c>
      <c r="C10" s="7">
        <v>18</v>
      </c>
      <c r="D10" s="7">
        <v>0</v>
      </c>
      <c r="E10" s="7">
        <v>0</v>
      </c>
      <c r="F10" s="7">
        <v>0</v>
      </c>
      <c r="G10" s="40">
        <v>12</v>
      </c>
      <c r="H10" s="49">
        <v>4</v>
      </c>
      <c r="I10" s="7">
        <v>1</v>
      </c>
      <c r="J10" s="7">
        <v>2</v>
      </c>
      <c r="K10" s="7">
        <v>2</v>
      </c>
      <c r="L10" s="50">
        <v>21</v>
      </c>
      <c r="M10" s="61">
        <v>7</v>
      </c>
      <c r="N10" s="7">
        <v>2</v>
      </c>
      <c r="O10" s="7">
        <v>0</v>
      </c>
      <c r="P10" s="7">
        <v>2</v>
      </c>
      <c r="Q10" s="62">
        <v>19</v>
      </c>
      <c r="R10" s="21">
        <v>14</v>
      </c>
      <c r="S10" s="7">
        <v>0</v>
      </c>
      <c r="T10" s="7">
        <v>0</v>
      </c>
      <c r="U10" s="7">
        <v>1</v>
      </c>
      <c r="V10" s="7">
        <v>15</v>
      </c>
      <c r="X10" s="6" t="s">
        <v>0</v>
      </c>
      <c r="Y10" s="11">
        <f>C10/(C10+D10+E10+F10+G10)*100</f>
        <v>60</v>
      </c>
      <c r="Z10" s="11">
        <f>D10/(D10+E10+F10+G10+C10)*100</f>
        <v>0</v>
      </c>
      <c r="AA10" s="11">
        <f>E10/(E10+F10+G10+D10+C10)*100</f>
        <v>0</v>
      </c>
      <c r="AB10" s="11">
        <f>F10/(F10+G10+E10+D10+C10)*100</f>
        <v>0</v>
      </c>
      <c r="AC10" s="69">
        <f>G10/(G10+F10+E10+D10+C10)*100</f>
        <v>40</v>
      </c>
      <c r="AD10" s="73">
        <f>H10/(H10+I10+J10+K10+L10)*100</f>
        <v>13.333333333333334</v>
      </c>
      <c r="AE10" s="11">
        <f>I10/(I10+J10+K10+L10+H10)*100</f>
        <v>3.3333333333333335</v>
      </c>
      <c r="AF10" s="11">
        <f>J10/(J10+K10+L10+I10+H10)*100</f>
        <v>6.666666666666667</v>
      </c>
      <c r="AG10" s="11">
        <f>K10/(K10+L10+J10+I10+H10)*100</f>
        <v>6.666666666666667</v>
      </c>
      <c r="AH10" s="74">
        <f>L10/(L10+K10+J10+I10+H10)*100</f>
        <v>70</v>
      </c>
      <c r="AI10" s="81">
        <f>M10/(M10+N10+O10+P10+Q10)*100</f>
        <v>23.333333333333332</v>
      </c>
      <c r="AJ10" s="11">
        <f>N10/(N10+O10+P10+Q10+M10)*100</f>
        <v>6.666666666666667</v>
      </c>
      <c r="AK10" s="11">
        <f>O10/(O10+P10+Q10+N10+M10)*100</f>
        <v>0</v>
      </c>
      <c r="AL10" s="11">
        <f>P10/(P10+Q10+O10+N10+M10)*100</f>
        <v>6.666666666666667</v>
      </c>
      <c r="AM10" s="82">
        <f>Q10/(Q10+P10+O10+N10+M10)*100</f>
        <v>63.333333333333329</v>
      </c>
      <c r="AN10" s="19">
        <f>R10/(R10+S10+T10+U10+V10)*100</f>
        <v>46.666666666666664</v>
      </c>
      <c r="AO10" s="11">
        <f>S10/(S10+T10+U10+V10+R10)*100</f>
        <v>0</v>
      </c>
      <c r="AP10" s="11">
        <f>T10/(T10+U10+V10+S10+R10)*100</f>
        <v>0</v>
      </c>
      <c r="AQ10" s="11">
        <f>U10/(U10+V10+T10+S10+R10)*100</f>
        <v>3.3333333333333335</v>
      </c>
      <c r="AR10" s="11">
        <f>V10/(V10+U10+T10+S10+R10)*100</f>
        <v>50</v>
      </c>
    </row>
    <row r="11" spans="1:44">
      <c r="B11" s="4" t="s">
        <v>7</v>
      </c>
      <c r="C11" s="8"/>
      <c r="D11" s="8"/>
      <c r="E11" s="8"/>
      <c r="F11" s="8"/>
      <c r="G11" s="41"/>
      <c r="H11" s="51"/>
      <c r="I11" s="8"/>
      <c r="J11" s="8"/>
      <c r="K11" s="8"/>
      <c r="L11" s="52"/>
      <c r="M11" s="63"/>
      <c r="N11" s="8"/>
      <c r="O11" s="8"/>
      <c r="P11" s="8"/>
      <c r="Q11" s="64"/>
      <c r="R11" s="8"/>
      <c r="S11" s="8"/>
      <c r="T11" s="8"/>
      <c r="U11" s="8"/>
      <c r="V11" s="8"/>
      <c r="X11" s="4" t="s">
        <v>7</v>
      </c>
      <c r="Y11" s="12"/>
      <c r="Z11" s="12"/>
      <c r="AA11" s="12"/>
      <c r="AB11" s="12"/>
      <c r="AC11" s="70"/>
      <c r="AD11" s="75"/>
      <c r="AE11" s="12"/>
      <c r="AF11" s="12"/>
      <c r="AG11" s="12"/>
      <c r="AH11" s="76"/>
      <c r="AI11" s="83"/>
      <c r="AJ11" s="12"/>
      <c r="AK11" s="12"/>
      <c r="AL11" s="12"/>
      <c r="AM11" s="84"/>
      <c r="AN11" s="12"/>
      <c r="AO11" s="12"/>
      <c r="AP11" s="12"/>
      <c r="AQ11" s="12"/>
      <c r="AR11" s="12"/>
    </row>
    <row r="12" spans="1:44">
      <c r="B12" s="9" t="s">
        <v>1</v>
      </c>
      <c r="C12" s="10">
        <v>7</v>
      </c>
      <c r="D12" s="10">
        <v>0</v>
      </c>
      <c r="E12" s="10">
        <v>0</v>
      </c>
      <c r="F12" s="10">
        <v>0</v>
      </c>
      <c r="G12" s="42">
        <v>2</v>
      </c>
      <c r="H12" s="53">
        <v>0</v>
      </c>
      <c r="I12" s="10">
        <v>1</v>
      </c>
      <c r="J12" s="10">
        <v>2</v>
      </c>
      <c r="K12" s="10">
        <v>1</v>
      </c>
      <c r="L12" s="54">
        <v>5</v>
      </c>
      <c r="M12" s="65">
        <v>2</v>
      </c>
      <c r="N12" s="10">
        <v>2</v>
      </c>
      <c r="O12" s="10">
        <v>0</v>
      </c>
      <c r="P12" s="10">
        <v>1</v>
      </c>
      <c r="Q12" s="66">
        <v>4</v>
      </c>
      <c r="R12" s="22">
        <v>5</v>
      </c>
      <c r="S12" s="10">
        <v>0</v>
      </c>
      <c r="T12" s="10">
        <v>0</v>
      </c>
      <c r="U12" s="10">
        <v>1</v>
      </c>
      <c r="V12" s="10">
        <v>3</v>
      </c>
      <c r="X12" s="9" t="s">
        <v>1</v>
      </c>
      <c r="Y12" s="13">
        <f t="shared" ref="Y12:Y15" si="0">C12/(C12+D12+E12+F12+G12)*100</f>
        <v>77.777777777777786</v>
      </c>
      <c r="Z12" s="13">
        <f t="shared" ref="Z12:Z15" si="1">D12/(D12+E12+F12+G12+C12)*100</f>
        <v>0</v>
      </c>
      <c r="AA12" s="13">
        <f t="shared" ref="AA12:AA15" si="2">E12/(E12+F12+G12+D12+C12)*100</f>
        <v>0</v>
      </c>
      <c r="AB12" s="13">
        <f t="shared" ref="AB12:AB15" si="3">F12/(F12+G12+E12+D12+C12)*100</f>
        <v>0</v>
      </c>
      <c r="AC12" s="71">
        <f t="shared" ref="AC12:AC15" si="4">G12/(G12+F12+E12+D12+C12)*100</f>
        <v>22.222222222222221</v>
      </c>
      <c r="AD12" s="77">
        <f t="shared" ref="AD12:AD15" si="5">H12/(H12+I12+J12+K12+L12)*100</f>
        <v>0</v>
      </c>
      <c r="AE12" s="13">
        <f t="shared" ref="AE12:AE15" si="6">I12/(I12+J12+K12+L12+H12)*100</f>
        <v>11.111111111111111</v>
      </c>
      <c r="AF12" s="13">
        <f t="shared" ref="AF12:AF15" si="7">J12/(J12+K12+L12+I12+H12)*100</f>
        <v>22.222222222222221</v>
      </c>
      <c r="AG12" s="13">
        <f t="shared" ref="AG12:AG15" si="8">K12/(K12+L12+J12+I12+H12)*100</f>
        <v>11.111111111111111</v>
      </c>
      <c r="AH12" s="78">
        <f t="shared" ref="AH12:AH15" si="9">L12/(L12+K12+J12+I12+H12)*100</f>
        <v>55.555555555555557</v>
      </c>
      <c r="AI12" s="85">
        <f t="shared" ref="AI12:AI15" si="10">M12/(M12+N12+O12+P12+Q12)*100</f>
        <v>22.222222222222221</v>
      </c>
      <c r="AJ12" s="13">
        <f t="shared" ref="AJ12:AJ15" si="11">N12/(N12+O12+P12+Q12+M12)*100</f>
        <v>22.222222222222221</v>
      </c>
      <c r="AK12" s="13">
        <f t="shared" ref="AK12:AK15" si="12">O12/(O12+P12+Q12+N12+M12)*100</f>
        <v>0</v>
      </c>
      <c r="AL12" s="13">
        <f t="shared" ref="AL12:AL15" si="13">P12/(P12+Q12+O12+N12+M12)*100</f>
        <v>11.111111111111111</v>
      </c>
      <c r="AM12" s="86">
        <f t="shared" ref="AM12:AM15" si="14">Q12/(Q12+P12+O12+N12+M12)*100</f>
        <v>44.444444444444443</v>
      </c>
      <c r="AN12" s="20">
        <f t="shared" ref="AN12:AN15" si="15">R12/(R12+S12+T12+U12+V12)*100</f>
        <v>55.555555555555557</v>
      </c>
      <c r="AO12" s="13">
        <f t="shared" ref="AO12:AO15" si="16">S12/(S12+T12+U12+V12+R12)*100</f>
        <v>0</v>
      </c>
      <c r="AP12" s="13">
        <f t="shared" ref="AP12:AP15" si="17">T12/(T12+U12+V12+S12+R12)*100</f>
        <v>0</v>
      </c>
      <c r="AQ12" s="13">
        <f t="shared" ref="AQ12:AQ15" si="18">U12/(U12+V12+T12+S12+R12)*100</f>
        <v>11.111111111111111</v>
      </c>
      <c r="AR12" s="13">
        <f t="shared" ref="AR12:AR15" si="19">V12/(V12+U12+T12+S12+R12)*100</f>
        <v>33.333333333333329</v>
      </c>
    </row>
    <row r="13" spans="1:44">
      <c r="B13" s="9" t="s">
        <v>9</v>
      </c>
      <c r="C13" s="10">
        <v>8</v>
      </c>
      <c r="D13" s="10">
        <v>0</v>
      </c>
      <c r="E13" s="10">
        <v>0</v>
      </c>
      <c r="F13" s="10">
        <v>0</v>
      </c>
      <c r="G13" s="42">
        <v>4</v>
      </c>
      <c r="H13" s="53">
        <v>3</v>
      </c>
      <c r="I13" s="10">
        <v>0</v>
      </c>
      <c r="J13" s="10">
        <v>0</v>
      </c>
      <c r="K13" s="10">
        <v>1</v>
      </c>
      <c r="L13" s="54">
        <v>8</v>
      </c>
      <c r="M13" s="65">
        <v>4</v>
      </c>
      <c r="N13" s="10">
        <v>0</v>
      </c>
      <c r="O13" s="10">
        <v>0</v>
      </c>
      <c r="P13" s="10">
        <v>1</v>
      </c>
      <c r="Q13" s="66">
        <v>7</v>
      </c>
      <c r="R13" s="22">
        <v>6</v>
      </c>
      <c r="S13" s="10">
        <v>0</v>
      </c>
      <c r="T13" s="10">
        <v>0</v>
      </c>
      <c r="U13" s="10">
        <v>0</v>
      </c>
      <c r="V13" s="10">
        <v>6</v>
      </c>
      <c r="X13" s="9" t="s">
        <v>9</v>
      </c>
      <c r="Y13" s="13">
        <f t="shared" si="0"/>
        <v>66.666666666666657</v>
      </c>
      <c r="Z13" s="13">
        <f t="shared" si="1"/>
        <v>0</v>
      </c>
      <c r="AA13" s="13">
        <f t="shared" si="2"/>
        <v>0</v>
      </c>
      <c r="AB13" s="13">
        <f t="shared" si="3"/>
        <v>0</v>
      </c>
      <c r="AC13" s="71">
        <f t="shared" si="4"/>
        <v>33.333333333333329</v>
      </c>
      <c r="AD13" s="77">
        <f t="shared" si="5"/>
        <v>25</v>
      </c>
      <c r="AE13" s="13">
        <f t="shared" si="6"/>
        <v>0</v>
      </c>
      <c r="AF13" s="13">
        <f t="shared" si="7"/>
        <v>0</v>
      </c>
      <c r="AG13" s="13">
        <f t="shared" si="8"/>
        <v>8.3333333333333321</v>
      </c>
      <c r="AH13" s="78">
        <f t="shared" si="9"/>
        <v>66.666666666666657</v>
      </c>
      <c r="AI13" s="85">
        <f t="shared" si="10"/>
        <v>33.333333333333329</v>
      </c>
      <c r="AJ13" s="13">
        <f t="shared" si="11"/>
        <v>0</v>
      </c>
      <c r="AK13" s="13">
        <f t="shared" si="12"/>
        <v>0</v>
      </c>
      <c r="AL13" s="13">
        <f t="shared" si="13"/>
        <v>8.3333333333333321</v>
      </c>
      <c r="AM13" s="86">
        <f t="shared" si="14"/>
        <v>58.333333333333336</v>
      </c>
      <c r="AN13" s="20">
        <f t="shared" si="15"/>
        <v>50</v>
      </c>
      <c r="AO13" s="13">
        <f t="shared" si="16"/>
        <v>0</v>
      </c>
      <c r="AP13" s="13">
        <f t="shared" si="17"/>
        <v>0</v>
      </c>
      <c r="AQ13" s="13">
        <f t="shared" si="18"/>
        <v>0</v>
      </c>
      <c r="AR13" s="13">
        <f t="shared" si="19"/>
        <v>50</v>
      </c>
    </row>
    <row r="14" spans="1:44">
      <c r="B14" s="9" t="s">
        <v>11</v>
      </c>
      <c r="C14" s="10">
        <v>3</v>
      </c>
      <c r="D14" s="10">
        <v>0</v>
      </c>
      <c r="E14" s="10">
        <v>0</v>
      </c>
      <c r="F14" s="10">
        <v>0</v>
      </c>
      <c r="G14" s="42">
        <v>4</v>
      </c>
      <c r="H14" s="53">
        <v>1</v>
      </c>
      <c r="I14" s="10">
        <v>0</v>
      </c>
      <c r="J14" s="10">
        <v>0</v>
      </c>
      <c r="K14" s="10">
        <v>0</v>
      </c>
      <c r="L14" s="54">
        <v>6</v>
      </c>
      <c r="M14" s="65">
        <v>1</v>
      </c>
      <c r="N14" s="10">
        <v>0</v>
      </c>
      <c r="O14" s="10">
        <v>0</v>
      </c>
      <c r="P14" s="10">
        <v>0</v>
      </c>
      <c r="Q14" s="66">
        <v>6</v>
      </c>
      <c r="R14" s="22">
        <v>3</v>
      </c>
      <c r="S14" s="10">
        <v>0</v>
      </c>
      <c r="T14" s="10">
        <v>0</v>
      </c>
      <c r="U14" s="10">
        <v>0</v>
      </c>
      <c r="V14" s="10">
        <v>4</v>
      </c>
      <c r="X14" s="9" t="s">
        <v>11</v>
      </c>
      <c r="Y14" s="13">
        <f t="shared" si="0"/>
        <v>42.857142857142854</v>
      </c>
      <c r="Z14" s="13">
        <f t="shared" si="1"/>
        <v>0</v>
      </c>
      <c r="AA14" s="13">
        <f t="shared" si="2"/>
        <v>0</v>
      </c>
      <c r="AB14" s="13">
        <f t="shared" si="3"/>
        <v>0</v>
      </c>
      <c r="AC14" s="71">
        <f t="shared" si="4"/>
        <v>57.142857142857139</v>
      </c>
      <c r="AD14" s="77">
        <f t="shared" si="5"/>
        <v>14.285714285714285</v>
      </c>
      <c r="AE14" s="13">
        <f t="shared" si="6"/>
        <v>0</v>
      </c>
      <c r="AF14" s="13">
        <f t="shared" si="7"/>
        <v>0</v>
      </c>
      <c r="AG14" s="13">
        <f t="shared" si="8"/>
        <v>0</v>
      </c>
      <c r="AH14" s="78">
        <f t="shared" si="9"/>
        <v>85.714285714285708</v>
      </c>
      <c r="AI14" s="85">
        <f t="shared" si="10"/>
        <v>14.285714285714285</v>
      </c>
      <c r="AJ14" s="13">
        <f t="shared" si="11"/>
        <v>0</v>
      </c>
      <c r="AK14" s="13">
        <f t="shared" si="12"/>
        <v>0</v>
      </c>
      <c r="AL14" s="13">
        <f t="shared" si="13"/>
        <v>0</v>
      </c>
      <c r="AM14" s="86">
        <f t="shared" si="14"/>
        <v>85.714285714285708</v>
      </c>
      <c r="AN14" s="20">
        <f t="shared" si="15"/>
        <v>42.857142857142854</v>
      </c>
      <c r="AO14" s="13">
        <f t="shared" si="16"/>
        <v>0</v>
      </c>
      <c r="AP14" s="13">
        <f t="shared" si="17"/>
        <v>0</v>
      </c>
      <c r="AQ14" s="13">
        <f t="shared" si="18"/>
        <v>0</v>
      </c>
      <c r="AR14" s="13">
        <f t="shared" si="19"/>
        <v>57.142857142857139</v>
      </c>
    </row>
    <row r="15" spans="1:44">
      <c r="B15" s="9" t="s">
        <v>13</v>
      </c>
      <c r="C15" s="10">
        <v>0</v>
      </c>
      <c r="D15" s="10">
        <v>0</v>
      </c>
      <c r="E15" s="10">
        <v>0</v>
      </c>
      <c r="F15" s="10">
        <v>0</v>
      </c>
      <c r="G15" s="42">
        <v>2</v>
      </c>
      <c r="H15" s="53">
        <v>0</v>
      </c>
      <c r="I15" s="10">
        <v>0</v>
      </c>
      <c r="J15" s="10">
        <v>0</v>
      </c>
      <c r="K15" s="10">
        <v>0</v>
      </c>
      <c r="L15" s="54">
        <v>2</v>
      </c>
      <c r="M15" s="65">
        <v>0</v>
      </c>
      <c r="N15" s="10">
        <v>0</v>
      </c>
      <c r="O15" s="10">
        <v>0</v>
      </c>
      <c r="P15" s="10">
        <v>0</v>
      </c>
      <c r="Q15" s="66">
        <v>2</v>
      </c>
      <c r="R15" s="22">
        <v>0</v>
      </c>
      <c r="S15" s="10">
        <v>0</v>
      </c>
      <c r="T15" s="10">
        <v>0</v>
      </c>
      <c r="U15" s="10">
        <v>0</v>
      </c>
      <c r="V15" s="10">
        <v>2</v>
      </c>
      <c r="X15" s="9" t="s">
        <v>13</v>
      </c>
      <c r="Y15" s="13">
        <f t="shared" si="0"/>
        <v>0</v>
      </c>
      <c r="Z15" s="13">
        <f t="shared" si="1"/>
        <v>0</v>
      </c>
      <c r="AA15" s="13">
        <f t="shared" si="2"/>
        <v>0</v>
      </c>
      <c r="AB15" s="13">
        <f t="shared" si="3"/>
        <v>0</v>
      </c>
      <c r="AC15" s="71">
        <f t="shared" si="4"/>
        <v>100</v>
      </c>
      <c r="AD15" s="77">
        <f t="shared" si="5"/>
        <v>0</v>
      </c>
      <c r="AE15" s="13">
        <f t="shared" si="6"/>
        <v>0</v>
      </c>
      <c r="AF15" s="13">
        <f t="shared" si="7"/>
        <v>0</v>
      </c>
      <c r="AG15" s="13">
        <f t="shared" si="8"/>
        <v>0</v>
      </c>
      <c r="AH15" s="78">
        <f t="shared" si="9"/>
        <v>100</v>
      </c>
      <c r="AI15" s="85">
        <f t="shared" si="10"/>
        <v>0</v>
      </c>
      <c r="AJ15" s="13">
        <f t="shared" si="11"/>
        <v>0</v>
      </c>
      <c r="AK15" s="13">
        <f t="shared" si="12"/>
        <v>0</v>
      </c>
      <c r="AL15" s="13">
        <f t="shared" si="13"/>
        <v>0</v>
      </c>
      <c r="AM15" s="86">
        <f t="shared" si="14"/>
        <v>100</v>
      </c>
      <c r="AN15" s="20">
        <f t="shared" si="15"/>
        <v>0</v>
      </c>
      <c r="AO15" s="13">
        <f t="shared" si="16"/>
        <v>0</v>
      </c>
      <c r="AP15" s="13">
        <f t="shared" si="17"/>
        <v>0</v>
      </c>
      <c r="AQ15" s="13">
        <f t="shared" si="18"/>
        <v>0</v>
      </c>
      <c r="AR15" s="13">
        <f t="shared" si="19"/>
        <v>100</v>
      </c>
    </row>
    <row r="16" spans="1:44">
      <c r="B16" s="4" t="s">
        <v>15</v>
      </c>
      <c r="C16" s="8"/>
      <c r="D16" s="8"/>
      <c r="E16" s="8"/>
      <c r="F16" s="8"/>
      <c r="G16" s="41"/>
      <c r="H16" s="51"/>
      <c r="I16" s="8"/>
      <c r="J16" s="8"/>
      <c r="K16" s="8"/>
      <c r="L16" s="52"/>
      <c r="M16" s="63"/>
      <c r="N16" s="8"/>
      <c r="O16" s="8"/>
      <c r="P16" s="8"/>
      <c r="Q16" s="64"/>
      <c r="R16" s="8"/>
      <c r="S16" s="8"/>
      <c r="T16" s="8"/>
      <c r="U16" s="8"/>
      <c r="V16" s="8"/>
      <c r="X16" s="4" t="s">
        <v>15</v>
      </c>
      <c r="Y16" s="8"/>
      <c r="Z16" s="8"/>
      <c r="AA16" s="8"/>
      <c r="AB16" s="8"/>
      <c r="AC16" s="41"/>
      <c r="AD16" s="51"/>
      <c r="AE16" s="8"/>
      <c r="AF16" s="8"/>
      <c r="AG16" s="8"/>
      <c r="AH16" s="52"/>
      <c r="AI16" s="63"/>
      <c r="AJ16" s="8"/>
      <c r="AK16" s="8"/>
      <c r="AL16" s="8"/>
      <c r="AM16" s="64"/>
      <c r="AN16" s="8"/>
      <c r="AO16" s="8"/>
      <c r="AP16" s="8"/>
      <c r="AQ16" s="8"/>
      <c r="AR16" s="8"/>
    </row>
    <row r="17" spans="2:44">
      <c r="B17" s="9" t="s">
        <v>16</v>
      </c>
      <c r="C17" s="10">
        <v>3</v>
      </c>
      <c r="D17" s="10">
        <v>0</v>
      </c>
      <c r="E17" s="10">
        <v>0</v>
      </c>
      <c r="F17" s="10">
        <v>0</v>
      </c>
      <c r="G17" s="42">
        <v>0</v>
      </c>
      <c r="H17" s="53">
        <v>1</v>
      </c>
      <c r="I17" s="10">
        <v>0</v>
      </c>
      <c r="J17" s="10">
        <v>0</v>
      </c>
      <c r="K17" s="10">
        <v>0</v>
      </c>
      <c r="L17" s="54">
        <v>2</v>
      </c>
      <c r="M17" s="65">
        <v>1</v>
      </c>
      <c r="N17" s="10">
        <v>0</v>
      </c>
      <c r="O17" s="10">
        <v>0</v>
      </c>
      <c r="P17" s="10">
        <v>0</v>
      </c>
      <c r="Q17" s="66">
        <v>2</v>
      </c>
      <c r="R17" s="22">
        <v>2</v>
      </c>
      <c r="S17" s="10">
        <v>0</v>
      </c>
      <c r="T17" s="10">
        <v>0</v>
      </c>
      <c r="U17" s="10">
        <v>0</v>
      </c>
      <c r="V17" s="10">
        <v>1</v>
      </c>
      <c r="X17" s="9" t="s">
        <v>16</v>
      </c>
      <c r="Y17" s="13">
        <f t="shared" ref="Y17:Y23" si="20">C17/(C17+D17+E17+F17+G17)*100</f>
        <v>100</v>
      </c>
      <c r="Z17" s="13">
        <f t="shared" ref="Z17:Z23" si="21">D17/(D17+E17+F17+G17+C17)*100</f>
        <v>0</v>
      </c>
      <c r="AA17" s="13">
        <f t="shared" ref="AA17:AA23" si="22">E17/(E17+F17+G17+D17+C17)*100</f>
        <v>0</v>
      </c>
      <c r="AB17" s="13">
        <f t="shared" ref="AB17:AB23" si="23">F17/(F17+G17+E17+D17+C17)*100</f>
        <v>0</v>
      </c>
      <c r="AC17" s="71">
        <f t="shared" ref="AC17:AC23" si="24">G17/(G17+F17+E17+D17+C17)*100</f>
        <v>0</v>
      </c>
      <c r="AD17" s="77">
        <f t="shared" ref="AD17:AD23" si="25">H17/(H17+I17+J17+K17+L17)*100</f>
        <v>33.333333333333329</v>
      </c>
      <c r="AE17" s="13">
        <f t="shared" ref="AE17:AE23" si="26">I17/(I17+J17+K17+L17+H17)*100</f>
        <v>0</v>
      </c>
      <c r="AF17" s="13">
        <f t="shared" ref="AF17:AF23" si="27">J17/(J17+K17+L17+I17+H17)*100</f>
        <v>0</v>
      </c>
      <c r="AG17" s="13">
        <f t="shared" ref="AG17:AG23" si="28">K17/(K17+L17+J17+I17+H17)*100</f>
        <v>0</v>
      </c>
      <c r="AH17" s="78">
        <f t="shared" ref="AH17:AH23" si="29">L17/(L17+K17+J17+I17+H17)*100</f>
        <v>66.666666666666657</v>
      </c>
      <c r="AI17" s="85">
        <f t="shared" ref="AI17:AI23" si="30">M17/(M17+N17+O17+P17+Q17)*100</f>
        <v>33.333333333333329</v>
      </c>
      <c r="AJ17" s="13">
        <f t="shared" ref="AJ17:AJ23" si="31">N17/(N17+O17+P17+Q17+M17)*100</f>
        <v>0</v>
      </c>
      <c r="AK17" s="13">
        <f t="shared" ref="AK17:AK23" si="32">O17/(O17+P17+Q17+N17+M17)*100</f>
        <v>0</v>
      </c>
      <c r="AL17" s="13">
        <f t="shared" ref="AL17:AL23" si="33">P17/(P17+Q17+O17+N17+M17)*100</f>
        <v>0</v>
      </c>
      <c r="AM17" s="86">
        <f t="shared" ref="AM17:AM23" si="34">Q17/(Q17+P17+O17+N17+M17)*100</f>
        <v>66.666666666666657</v>
      </c>
      <c r="AN17" s="20">
        <f t="shared" ref="AN17:AN23" si="35">R17/(R17+S17+T17+U17+V17)*100</f>
        <v>66.666666666666657</v>
      </c>
      <c r="AO17" s="13">
        <f t="shared" ref="AO17:AO23" si="36">S17/(S17+T17+U17+V17+R17)*100</f>
        <v>0</v>
      </c>
      <c r="AP17" s="13">
        <f t="shared" ref="AP17:AP23" si="37">T17/(T17+U17+V17+S17+R17)*100</f>
        <v>0</v>
      </c>
      <c r="AQ17" s="13">
        <f t="shared" ref="AQ17:AQ23" si="38">U17/(U17+V17+T17+S17+R17)*100</f>
        <v>0</v>
      </c>
      <c r="AR17" s="13">
        <f t="shared" ref="AR17:AR23" si="39">V17/(V17+U17+T17+S17+R17)*100</f>
        <v>33.333333333333329</v>
      </c>
    </row>
    <row r="18" spans="2:44">
      <c r="B18" s="9" t="s">
        <v>18</v>
      </c>
      <c r="C18" s="10">
        <v>1</v>
      </c>
      <c r="D18" s="10">
        <v>0</v>
      </c>
      <c r="E18" s="10">
        <v>0</v>
      </c>
      <c r="F18" s="10">
        <v>0</v>
      </c>
      <c r="G18" s="42">
        <v>1</v>
      </c>
      <c r="H18" s="53">
        <v>1</v>
      </c>
      <c r="I18" s="10">
        <v>0</v>
      </c>
      <c r="J18" s="10">
        <v>0</v>
      </c>
      <c r="K18" s="10">
        <v>0</v>
      </c>
      <c r="L18" s="54">
        <v>1</v>
      </c>
      <c r="M18" s="65">
        <v>1</v>
      </c>
      <c r="N18" s="10">
        <v>0</v>
      </c>
      <c r="O18" s="10">
        <v>0</v>
      </c>
      <c r="P18" s="10">
        <v>0</v>
      </c>
      <c r="Q18" s="66">
        <v>1</v>
      </c>
      <c r="R18" s="22">
        <v>2</v>
      </c>
      <c r="S18" s="10">
        <v>0</v>
      </c>
      <c r="T18" s="10">
        <v>0</v>
      </c>
      <c r="U18" s="10">
        <v>0</v>
      </c>
      <c r="V18" s="10">
        <v>0</v>
      </c>
      <c r="X18" s="9" t="s">
        <v>18</v>
      </c>
      <c r="Y18" s="13">
        <f t="shared" si="20"/>
        <v>50</v>
      </c>
      <c r="Z18" s="13">
        <f t="shared" si="21"/>
        <v>0</v>
      </c>
      <c r="AA18" s="13">
        <f t="shared" si="22"/>
        <v>0</v>
      </c>
      <c r="AB18" s="13">
        <f t="shared" si="23"/>
        <v>0</v>
      </c>
      <c r="AC18" s="71">
        <f t="shared" si="24"/>
        <v>50</v>
      </c>
      <c r="AD18" s="77">
        <f t="shared" si="25"/>
        <v>50</v>
      </c>
      <c r="AE18" s="13">
        <f t="shared" si="26"/>
        <v>0</v>
      </c>
      <c r="AF18" s="13">
        <f t="shared" si="27"/>
        <v>0</v>
      </c>
      <c r="AG18" s="13">
        <f t="shared" si="28"/>
        <v>0</v>
      </c>
      <c r="AH18" s="78">
        <f t="shared" si="29"/>
        <v>50</v>
      </c>
      <c r="AI18" s="85">
        <f t="shared" si="30"/>
        <v>50</v>
      </c>
      <c r="AJ18" s="13">
        <f t="shared" si="31"/>
        <v>0</v>
      </c>
      <c r="AK18" s="13">
        <f t="shared" si="32"/>
        <v>0</v>
      </c>
      <c r="AL18" s="13">
        <f t="shared" si="33"/>
        <v>0</v>
      </c>
      <c r="AM18" s="86">
        <f t="shared" si="34"/>
        <v>50</v>
      </c>
      <c r="AN18" s="20">
        <f t="shared" si="35"/>
        <v>100</v>
      </c>
      <c r="AO18" s="13">
        <f t="shared" si="36"/>
        <v>0</v>
      </c>
      <c r="AP18" s="13">
        <f t="shared" si="37"/>
        <v>0</v>
      </c>
      <c r="AQ18" s="13">
        <f t="shared" si="38"/>
        <v>0</v>
      </c>
      <c r="AR18" s="13">
        <f t="shared" si="39"/>
        <v>0</v>
      </c>
    </row>
    <row r="19" spans="2:44">
      <c r="B19" s="9" t="s">
        <v>20</v>
      </c>
      <c r="C19" s="10">
        <v>6</v>
      </c>
      <c r="D19" s="10">
        <v>0</v>
      </c>
      <c r="E19" s="10">
        <v>0</v>
      </c>
      <c r="F19" s="10">
        <v>0</v>
      </c>
      <c r="G19" s="42">
        <v>5</v>
      </c>
      <c r="H19" s="53">
        <v>1</v>
      </c>
      <c r="I19" s="10">
        <v>0</v>
      </c>
      <c r="J19" s="10">
        <v>2</v>
      </c>
      <c r="K19" s="10">
        <v>0</v>
      </c>
      <c r="L19" s="54">
        <v>8</v>
      </c>
      <c r="M19" s="65">
        <v>3</v>
      </c>
      <c r="N19" s="10">
        <v>1</v>
      </c>
      <c r="O19" s="10">
        <v>0</v>
      </c>
      <c r="P19" s="10">
        <v>0</v>
      </c>
      <c r="Q19" s="66">
        <v>7</v>
      </c>
      <c r="R19" s="22">
        <v>5</v>
      </c>
      <c r="S19" s="10">
        <v>0</v>
      </c>
      <c r="T19" s="10">
        <v>0</v>
      </c>
      <c r="U19" s="10">
        <v>0</v>
      </c>
      <c r="V19" s="10">
        <v>6</v>
      </c>
      <c r="X19" s="9" t="s">
        <v>20</v>
      </c>
      <c r="Y19" s="13">
        <f t="shared" si="20"/>
        <v>54.54545454545454</v>
      </c>
      <c r="Z19" s="13">
        <f t="shared" si="21"/>
        <v>0</v>
      </c>
      <c r="AA19" s="13">
        <f t="shared" si="22"/>
        <v>0</v>
      </c>
      <c r="AB19" s="13">
        <f t="shared" si="23"/>
        <v>0</v>
      </c>
      <c r="AC19" s="71">
        <f t="shared" si="24"/>
        <v>45.454545454545453</v>
      </c>
      <c r="AD19" s="77">
        <f t="shared" si="25"/>
        <v>9.0909090909090917</v>
      </c>
      <c r="AE19" s="13">
        <f t="shared" si="26"/>
        <v>0</v>
      </c>
      <c r="AF19" s="13">
        <f t="shared" si="27"/>
        <v>18.181818181818183</v>
      </c>
      <c r="AG19" s="13">
        <f t="shared" si="28"/>
        <v>0</v>
      </c>
      <c r="AH19" s="78">
        <f t="shared" si="29"/>
        <v>72.727272727272734</v>
      </c>
      <c r="AI19" s="85">
        <f t="shared" si="30"/>
        <v>27.27272727272727</v>
      </c>
      <c r="AJ19" s="13">
        <f t="shared" si="31"/>
        <v>9.0909090909090917</v>
      </c>
      <c r="AK19" s="13">
        <f t="shared" si="32"/>
        <v>0</v>
      </c>
      <c r="AL19" s="13">
        <f t="shared" si="33"/>
        <v>0</v>
      </c>
      <c r="AM19" s="86">
        <f t="shared" si="34"/>
        <v>63.636363636363633</v>
      </c>
      <c r="AN19" s="20">
        <f t="shared" si="35"/>
        <v>45.454545454545453</v>
      </c>
      <c r="AO19" s="13">
        <f t="shared" si="36"/>
        <v>0</v>
      </c>
      <c r="AP19" s="13">
        <f t="shared" si="37"/>
        <v>0</v>
      </c>
      <c r="AQ19" s="13">
        <f t="shared" si="38"/>
        <v>0</v>
      </c>
      <c r="AR19" s="13">
        <f t="shared" si="39"/>
        <v>54.54545454545454</v>
      </c>
    </row>
    <row r="20" spans="2:44">
      <c r="B20" s="9" t="s">
        <v>22</v>
      </c>
      <c r="C20" s="10">
        <v>0</v>
      </c>
      <c r="D20" s="10">
        <v>0</v>
      </c>
      <c r="E20" s="10">
        <v>0</v>
      </c>
      <c r="F20" s="10">
        <v>0</v>
      </c>
      <c r="G20" s="42">
        <v>1</v>
      </c>
      <c r="H20" s="53">
        <v>0</v>
      </c>
      <c r="I20" s="10">
        <v>0</v>
      </c>
      <c r="J20" s="10">
        <v>0</v>
      </c>
      <c r="K20" s="10">
        <v>0</v>
      </c>
      <c r="L20" s="54">
        <v>1</v>
      </c>
      <c r="M20" s="65">
        <v>0</v>
      </c>
      <c r="N20" s="10">
        <v>0</v>
      </c>
      <c r="O20" s="10">
        <v>0</v>
      </c>
      <c r="P20" s="10">
        <v>0</v>
      </c>
      <c r="Q20" s="66">
        <v>1</v>
      </c>
      <c r="R20" s="22">
        <v>0</v>
      </c>
      <c r="S20" s="10">
        <v>0</v>
      </c>
      <c r="T20" s="10">
        <v>0</v>
      </c>
      <c r="U20" s="10">
        <v>0</v>
      </c>
      <c r="V20" s="10">
        <v>1</v>
      </c>
      <c r="X20" s="9" t="s">
        <v>22</v>
      </c>
      <c r="Y20" s="13">
        <f t="shared" si="20"/>
        <v>0</v>
      </c>
      <c r="Z20" s="13">
        <f t="shared" si="21"/>
        <v>0</v>
      </c>
      <c r="AA20" s="13">
        <f t="shared" si="22"/>
        <v>0</v>
      </c>
      <c r="AB20" s="13">
        <f t="shared" si="23"/>
        <v>0</v>
      </c>
      <c r="AC20" s="71">
        <f t="shared" si="24"/>
        <v>100</v>
      </c>
      <c r="AD20" s="77">
        <f t="shared" si="25"/>
        <v>0</v>
      </c>
      <c r="AE20" s="13">
        <f t="shared" si="26"/>
        <v>0</v>
      </c>
      <c r="AF20" s="13">
        <f t="shared" si="27"/>
        <v>0</v>
      </c>
      <c r="AG20" s="13">
        <f t="shared" si="28"/>
        <v>0</v>
      </c>
      <c r="AH20" s="78">
        <f t="shared" si="29"/>
        <v>100</v>
      </c>
      <c r="AI20" s="85">
        <f t="shared" si="30"/>
        <v>0</v>
      </c>
      <c r="AJ20" s="13">
        <f t="shared" si="31"/>
        <v>0</v>
      </c>
      <c r="AK20" s="13">
        <f t="shared" si="32"/>
        <v>0</v>
      </c>
      <c r="AL20" s="13">
        <f t="shared" si="33"/>
        <v>0</v>
      </c>
      <c r="AM20" s="86">
        <f t="shared" si="34"/>
        <v>100</v>
      </c>
      <c r="AN20" s="20">
        <f t="shared" si="35"/>
        <v>0</v>
      </c>
      <c r="AO20" s="13">
        <f t="shared" si="36"/>
        <v>0</v>
      </c>
      <c r="AP20" s="13">
        <f t="shared" si="37"/>
        <v>0</v>
      </c>
      <c r="AQ20" s="13">
        <f t="shared" si="38"/>
        <v>0</v>
      </c>
      <c r="AR20" s="13">
        <f t="shared" si="39"/>
        <v>100</v>
      </c>
    </row>
    <row r="21" spans="2:44">
      <c r="B21" s="9" t="s">
        <v>24</v>
      </c>
      <c r="C21" s="10">
        <v>7</v>
      </c>
      <c r="D21" s="10">
        <v>0</v>
      </c>
      <c r="E21" s="10">
        <v>0</v>
      </c>
      <c r="F21" s="10">
        <v>0</v>
      </c>
      <c r="G21" s="42">
        <v>2</v>
      </c>
      <c r="H21" s="53">
        <v>1</v>
      </c>
      <c r="I21" s="10">
        <v>1</v>
      </c>
      <c r="J21" s="10">
        <v>0</v>
      </c>
      <c r="K21" s="10">
        <v>1</v>
      </c>
      <c r="L21" s="54">
        <v>6</v>
      </c>
      <c r="M21" s="65">
        <v>2</v>
      </c>
      <c r="N21" s="10">
        <v>1</v>
      </c>
      <c r="O21" s="10">
        <v>0</v>
      </c>
      <c r="P21" s="10">
        <v>1</v>
      </c>
      <c r="Q21" s="66">
        <v>5</v>
      </c>
      <c r="R21" s="22">
        <v>4</v>
      </c>
      <c r="S21" s="10">
        <v>0</v>
      </c>
      <c r="T21" s="10">
        <v>0</v>
      </c>
      <c r="U21" s="10">
        <v>1</v>
      </c>
      <c r="V21" s="10">
        <v>4</v>
      </c>
      <c r="X21" s="9" t="s">
        <v>24</v>
      </c>
      <c r="Y21" s="13">
        <f t="shared" si="20"/>
        <v>77.777777777777786</v>
      </c>
      <c r="Z21" s="13">
        <f t="shared" si="21"/>
        <v>0</v>
      </c>
      <c r="AA21" s="13">
        <f t="shared" si="22"/>
        <v>0</v>
      </c>
      <c r="AB21" s="13">
        <f t="shared" si="23"/>
        <v>0</v>
      </c>
      <c r="AC21" s="71">
        <f t="shared" si="24"/>
        <v>22.222222222222221</v>
      </c>
      <c r="AD21" s="77">
        <f t="shared" si="25"/>
        <v>11.111111111111111</v>
      </c>
      <c r="AE21" s="13">
        <f t="shared" si="26"/>
        <v>11.111111111111111</v>
      </c>
      <c r="AF21" s="13">
        <f t="shared" si="27"/>
        <v>0</v>
      </c>
      <c r="AG21" s="13">
        <f t="shared" si="28"/>
        <v>11.111111111111111</v>
      </c>
      <c r="AH21" s="78">
        <f t="shared" si="29"/>
        <v>66.666666666666657</v>
      </c>
      <c r="AI21" s="85">
        <f t="shared" si="30"/>
        <v>22.222222222222221</v>
      </c>
      <c r="AJ21" s="13">
        <f t="shared" si="31"/>
        <v>11.111111111111111</v>
      </c>
      <c r="AK21" s="13">
        <f t="shared" si="32"/>
        <v>0</v>
      </c>
      <c r="AL21" s="13">
        <f t="shared" si="33"/>
        <v>11.111111111111111</v>
      </c>
      <c r="AM21" s="86">
        <f t="shared" si="34"/>
        <v>55.555555555555557</v>
      </c>
      <c r="AN21" s="20">
        <f t="shared" si="35"/>
        <v>44.444444444444443</v>
      </c>
      <c r="AO21" s="13">
        <f t="shared" si="36"/>
        <v>0</v>
      </c>
      <c r="AP21" s="13">
        <f t="shared" si="37"/>
        <v>0</v>
      </c>
      <c r="AQ21" s="13">
        <f t="shared" si="38"/>
        <v>11.111111111111111</v>
      </c>
      <c r="AR21" s="13">
        <f t="shared" si="39"/>
        <v>44.444444444444443</v>
      </c>
    </row>
    <row r="22" spans="2:44">
      <c r="B22" s="9" t="s">
        <v>26</v>
      </c>
      <c r="C22" s="10">
        <v>0</v>
      </c>
      <c r="D22" s="10">
        <v>0</v>
      </c>
      <c r="E22" s="10">
        <v>0</v>
      </c>
      <c r="F22" s="10">
        <v>0</v>
      </c>
      <c r="G22" s="42">
        <v>0</v>
      </c>
      <c r="H22" s="53">
        <v>0</v>
      </c>
      <c r="I22" s="10">
        <v>0</v>
      </c>
      <c r="J22" s="10">
        <v>0</v>
      </c>
      <c r="K22" s="10">
        <v>0</v>
      </c>
      <c r="L22" s="54">
        <v>0</v>
      </c>
      <c r="M22" s="65">
        <v>0</v>
      </c>
      <c r="N22" s="10">
        <v>0</v>
      </c>
      <c r="O22" s="10">
        <v>0</v>
      </c>
      <c r="P22" s="10">
        <v>0</v>
      </c>
      <c r="Q22" s="66">
        <v>0</v>
      </c>
      <c r="R22" s="22">
        <v>0</v>
      </c>
      <c r="S22" s="10">
        <v>0</v>
      </c>
      <c r="T22" s="10">
        <v>0</v>
      </c>
      <c r="U22" s="10">
        <v>0</v>
      </c>
      <c r="V22" s="10">
        <v>0</v>
      </c>
      <c r="X22" s="9" t="s">
        <v>26</v>
      </c>
      <c r="Y22" s="13" t="e">
        <f t="shared" si="20"/>
        <v>#DIV/0!</v>
      </c>
      <c r="Z22" s="13" t="e">
        <f t="shared" si="21"/>
        <v>#DIV/0!</v>
      </c>
      <c r="AA22" s="13" t="e">
        <f t="shared" si="22"/>
        <v>#DIV/0!</v>
      </c>
      <c r="AB22" s="13" t="e">
        <f t="shared" si="23"/>
        <v>#DIV/0!</v>
      </c>
      <c r="AC22" s="71" t="e">
        <f t="shared" si="24"/>
        <v>#DIV/0!</v>
      </c>
      <c r="AD22" s="77" t="e">
        <f t="shared" si="25"/>
        <v>#DIV/0!</v>
      </c>
      <c r="AE22" s="13" t="e">
        <f t="shared" si="26"/>
        <v>#DIV/0!</v>
      </c>
      <c r="AF22" s="13" t="e">
        <f t="shared" si="27"/>
        <v>#DIV/0!</v>
      </c>
      <c r="AG22" s="13" t="e">
        <f t="shared" si="28"/>
        <v>#DIV/0!</v>
      </c>
      <c r="AH22" s="78" t="e">
        <f t="shared" si="29"/>
        <v>#DIV/0!</v>
      </c>
      <c r="AI22" s="85" t="e">
        <f t="shared" si="30"/>
        <v>#DIV/0!</v>
      </c>
      <c r="AJ22" s="13" t="e">
        <f t="shared" si="31"/>
        <v>#DIV/0!</v>
      </c>
      <c r="AK22" s="13" t="e">
        <f t="shared" si="32"/>
        <v>#DIV/0!</v>
      </c>
      <c r="AL22" s="13" t="e">
        <f t="shared" si="33"/>
        <v>#DIV/0!</v>
      </c>
      <c r="AM22" s="86" t="e">
        <f t="shared" si="34"/>
        <v>#DIV/0!</v>
      </c>
      <c r="AN22" s="20" t="e">
        <f t="shared" si="35"/>
        <v>#DIV/0!</v>
      </c>
      <c r="AO22" s="13" t="e">
        <f t="shared" si="36"/>
        <v>#DIV/0!</v>
      </c>
      <c r="AP22" s="13" t="e">
        <f t="shared" si="37"/>
        <v>#DIV/0!</v>
      </c>
      <c r="AQ22" s="13" t="e">
        <f t="shared" si="38"/>
        <v>#DIV/0!</v>
      </c>
      <c r="AR22" s="13" t="e">
        <f t="shared" si="39"/>
        <v>#DIV/0!</v>
      </c>
    </row>
    <row r="23" spans="2:44">
      <c r="B23" s="9" t="s">
        <v>28</v>
      </c>
      <c r="C23" s="10">
        <v>1</v>
      </c>
      <c r="D23" s="10">
        <v>0</v>
      </c>
      <c r="E23" s="10">
        <v>0</v>
      </c>
      <c r="F23" s="10">
        <v>0</v>
      </c>
      <c r="G23" s="42">
        <v>3</v>
      </c>
      <c r="H23" s="53">
        <v>0</v>
      </c>
      <c r="I23" s="10">
        <v>0</v>
      </c>
      <c r="J23" s="10">
        <v>0</v>
      </c>
      <c r="K23" s="10">
        <v>1</v>
      </c>
      <c r="L23" s="54">
        <v>3</v>
      </c>
      <c r="M23" s="65">
        <v>0</v>
      </c>
      <c r="N23" s="10">
        <v>0</v>
      </c>
      <c r="O23" s="10">
        <v>0</v>
      </c>
      <c r="P23" s="10">
        <v>1</v>
      </c>
      <c r="Q23" s="66">
        <v>3</v>
      </c>
      <c r="R23" s="22">
        <v>1</v>
      </c>
      <c r="S23" s="10">
        <v>0</v>
      </c>
      <c r="T23" s="10">
        <v>0</v>
      </c>
      <c r="U23" s="10">
        <v>0</v>
      </c>
      <c r="V23" s="10">
        <v>3</v>
      </c>
      <c r="X23" s="9" t="s">
        <v>28</v>
      </c>
      <c r="Y23" s="13">
        <f t="shared" si="20"/>
        <v>25</v>
      </c>
      <c r="Z23" s="13">
        <f t="shared" si="21"/>
        <v>0</v>
      </c>
      <c r="AA23" s="13">
        <f t="shared" si="22"/>
        <v>0</v>
      </c>
      <c r="AB23" s="13">
        <f t="shared" si="23"/>
        <v>0</v>
      </c>
      <c r="AC23" s="71">
        <f t="shared" si="24"/>
        <v>75</v>
      </c>
      <c r="AD23" s="77">
        <f t="shared" si="25"/>
        <v>0</v>
      </c>
      <c r="AE23" s="13">
        <f t="shared" si="26"/>
        <v>0</v>
      </c>
      <c r="AF23" s="13">
        <f t="shared" si="27"/>
        <v>0</v>
      </c>
      <c r="AG23" s="13">
        <f t="shared" si="28"/>
        <v>25</v>
      </c>
      <c r="AH23" s="78">
        <f t="shared" si="29"/>
        <v>75</v>
      </c>
      <c r="AI23" s="85">
        <f t="shared" si="30"/>
        <v>0</v>
      </c>
      <c r="AJ23" s="13">
        <f t="shared" si="31"/>
        <v>0</v>
      </c>
      <c r="AK23" s="13">
        <f t="shared" si="32"/>
        <v>0</v>
      </c>
      <c r="AL23" s="13">
        <f t="shared" si="33"/>
        <v>25</v>
      </c>
      <c r="AM23" s="86">
        <f t="shared" si="34"/>
        <v>75</v>
      </c>
      <c r="AN23" s="20">
        <f t="shared" si="35"/>
        <v>25</v>
      </c>
      <c r="AO23" s="13">
        <f t="shared" si="36"/>
        <v>0</v>
      </c>
      <c r="AP23" s="13">
        <f t="shared" si="37"/>
        <v>0</v>
      </c>
      <c r="AQ23" s="13">
        <f t="shared" si="38"/>
        <v>0</v>
      </c>
      <c r="AR23" s="13">
        <f t="shared" si="39"/>
        <v>75</v>
      </c>
    </row>
    <row r="24" spans="2:44">
      <c r="B24" s="4" t="s">
        <v>30</v>
      </c>
      <c r="C24" s="15"/>
      <c r="D24" s="15"/>
      <c r="E24" s="15"/>
      <c r="F24" s="43"/>
      <c r="G24" s="44"/>
      <c r="H24" s="55"/>
      <c r="I24" s="26"/>
      <c r="J24" s="26"/>
      <c r="K24" s="43"/>
      <c r="L24" s="56"/>
      <c r="M24" s="67"/>
      <c r="N24" s="4"/>
      <c r="O24" s="15"/>
      <c r="P24" s="15"/>
      <c r="Q24" s="68"/>
      <c r="S24" s="4"/>
      <c r="T24" s="4"/>
      <c r="U24" s="26"/>
      <c r="V24" s="26"/>
      <c r="X24" s="4" t="s">
        <v>30</v>
      </c>
      <c r="Y24" s="43"/>
      <c r="Z24" s="43"/>
      <c r="AA24" s="43"/>
      <c r="AB24" s="43"/>
      <c r="AC24" s="72"/>
      <c r="AD24" s="79"/>
      <c r="AE24" s="43"/>
      <c r="AF24" s="43"/>
      <c r="AG24" s="43"/>
      <c r="AH24" s="80"/>
      <c r="AI24" s="67"/>
      <c r="AJ24" s="43"/>
      <c r="AK24" s="43"/>
      <c r="AL24" s="43"/>
      <c r="AM24" s="87"/>
    </row>
    <row r="25" spans="2:44">
      <c r="B25" s="9" t="s">
        <v>31</v>
      </c>
      <c r="C25" s="10">
        <v>14</v>
      </c>
      <c r="D25" s="10">
        <v>0</v>
      </c>
      <c r="E25" s="10">
        <v>0</v>
      </c>
      <c r="F25" s="10">
        <v>0</v>
      </c>
      <c r="G25" s="42">
        <v>10</v>
      </c>
      <c r="H25" s="53">
        <v>4</v>
      </c>
      <c r="I25" s="10">
        <v>1</v>
      </c>
      <c r="J25" s="10">
        <v>1</v>
      </c>
      <c r="K25" s="10">
        <v>1</v>
      </c>
      <c r="L25" s="54">
        <v>17</v>
      </c>
      <c r="M25" s="65">
        <v>6</v>
      </c>
      <c r="N25" s="10">
        <v>2</v>
      </c>
      <c r="O25" s="10">
        <v>0</v>
      </c>
      <c r="P25" s="10">
        <v>1</v>
      </c>
      <c r="Q25" s="66">
        <v>15</v>
      </c>
      <c r="R25" s="22">
        <v>10</v>
      </c>
      <c r="S25" s="10">
        <v>0</v>
      </c>
      <c r="T25" s="10">
        <v>0</v>
      </c>
      <c r="U25" s="10">
        <v>1</v>
      </c>
      <c r="V25" s="10">
        <v>13</v>
      </c>
      <c r="X25" s="9" t="s">
        <v>31</v>
      </c>
      <c r="Y25" s="13">
        <f t="shared" ref="Y25:Y26" si="40">C25/(C25+D25+E25+F25+G25)*100</f>
        <v>58.333333333333336</v>
      </c>
      <c r="Z25" s="13">
        <f t="shared" ref="Z25:Z26" si="41">D25/(D25+E25+F25+G25+C25)*100</f>
        <v>0</v>
      </c>
      <c r="AA25" s="13">
        <f t="shared" ref="AA25:AA26" si="42">E25/(E25+F25+G25+D25+C25)*100</f>
        <v>0</v>
      </c>
      <c r="AB25" s="13">
        <f t="shared" ref="AB25:AB26" si="43">F25/(F25+G25+E25+D25+C25)*100</f>
        <v>0</v>
      </c>
      <c r="AC25" s="71">
        <f t="shared" ref="AC25:AC26" si="44">G25/(G25+F25+E25+D25+C25)*100</f>
        <v>41.666666666666671</v>
      </c>
      <c r="AD25" s="77">
        <f t="shared" ref="AD25:AD26" si="45">H25/(H25+I25+J25+K25+L25)*100</f>
        <v>16.666666666666664</v>
      </c>
      <c r="AE25" s="13">
        <f t="shared" ref="AE25:AE26" si="46">I25/(I25+J25+K25+L25+H25)*100</f>
        <v>4.1666666666666661</v>
      </c>
      <c r="AF25" s="13">
        <f t="shared" ref="AF25:AF26" si="47">J25/(J25+K25+L25+I25+H25)*100</f>
        <v>4.1666666666666661</v>
      </c>
      <c r="AG25" s="13">
        <f t="shared" ref="AG25:AG26" si="48">K25/(K25+L25+J25+I25+H25)*100</f>
        <v>4.1666666666666661</v>
      </c>
      <c r="AH25" s="78">
        <f t="shared" ref="AH25:AH26" si="49">L25/(L25+K25+J25+I25+H25)*100</f>
        <v>70.833333333333343</v>
      </c>
      <c r="AI25" s="85">
        <f t="shared" ref="AI25:AI26" si="50">M25/(M25+N25+O25+P25+Q25)*100</f>
        <v>25</v>
      </c>
      <c r="AJ25" s="13">
        <f t="shared" ref="AJ25:AJ26" si="51">N25/(N25+O25+P25+Q25+M25)*100</f>
        <v>8.3333333333333321</v>
      </c>
      <c r="AK25" s="13">
        <f t="shared" ref="AK25:AK26" si="52">O25/(O25+P25+Q25+N25+M25)*100</f>
        <v>0</v>
      </c>
      <c r="AL25" s="13">
        <f t="shared" ref="AL25:AL26" si="53">P25/(P25+Q25+O25+N25+M25)*100</f>
        <v>4.1666666666666661</v>
      </c>
      <c r="AM25" s="86">
        <f t="shared" ref="AM25:AM26" si="54">Q25/(Q25+P25+O25+N25+M25)*100</f>
        <v>62.5</v>
      </c>
      <c r="AN25" s="20">
        <f t="shared" ref="AN25:AN26" si="55">R25/(R25+S25+T25+U25+V25)*100</f>
        <v>41.666666666666671</v>
      </c>
      <c r="AO25" s="13">
        <f t="shared" ref="AO25:AO26" si="56">S25/(S25+T25+U25+V25+R25)*100</f>
        <v>0</v>
      </c>
      <c r="AP25" s="13">
        <f t="shared" ref="AP25:AP26" si="57">T25/(T25+U25+V25+S25+R25)*100</f>
        <v>0</v>
      </c>
      <c r="AQ25" s="13">
        <f t="shared" ref="AQ25:AQ26" si="58">U25/(U25+V25+T25+S25+R25)*100</f>
        <v>4.1666666666666661</v>
      </c>
      <c r="AR25" s="13">
        <f t="shared" ref="AR25:AR26" si="59">V25/(V25+U25+T25+S25+R25)*100</f>
        <v>54.166666666666664</v>
      </c>
    </row>
    <row r="26" spans="2:44">
      <c r="B26" s="9" t="s">
        <v>33</v>
      </c>
      <c r="C26" s="10">
        <v>4</v>
      </c>
      <c r="D26" s="10">
        <v>0</v>
      </c>
      <c r="E26" s="10">
        <v>0</v>
      </c>
      <c r="F26" s="10">
        <v>0</v>
      </c>
      <c r="G26" s="42">
        <v>2</v>
      </c>
      <c r="H26" s="53">
        <v>0</v>
      </c>
      <c r="I26" s="10">
        <v>0</v>
      </c>
      <c r="J26" s="10">
        <v>1</v>
      </c>
      <c r="K26" s="10">
        <v>1</v>
      </c>
      <c r="L26" s="54">
        <v>4</v>
      </c>
      <c r="M26" s="65">
        <v>1</v>
      </c>
      <c r="N26" s="10">
        <v>0</v>
      </c>
      <c r="O26" s="10">
        <v>0</v>
      </c>
      <c r="P26" s="10">
        <v>1</v>
      </c>
      <c r="Q26" s="66">
        <v>4</v>
      </c>
      <c r="R26" s="22">
        <v>4</v>
      </c>
      <c r="S26" s="10">
        <v>0</v>
      </c>
      <c r="T26" s="10">
        <v>0</v>
      </c>
      <c r="U26" s="10">
        <v>0</v>
      </c>
      <c r="V26" s="10">
        <v>2</v>
      </c>
      <c r="X26" s="9" t="s">
        <v>33</v>
      </c>
      <c r="Y26" s="13">
        <f t="shared" si="40"/>
        <v>66.666666666666657</v>
      </c>
      <c r="Z26" s="13">
        <f t="shared" si="41"/>
        <v>0</v>
      </c>
      <c r="AA26" s="13">
        <f t="shared" si="42"/>
        <v>0</v>
      </c>
      <c r="AB26" s="13">
        <f t="shared" si="43"/>
        <v>0</v>
      </c>
      <c r="AC26" s="71">
        <f t="shared" si="44"/>
        <v>33.333333333333329</v>
      </c>
      <c r="AD26" s="77">
        <f t="shared" si="45"/>
        <v>0</v>
      </c>
      <c r="AE26" s="13">
        <f t="shared" si="46"/>
        <v>0</v>
      </c>
      <c r="AF26" s="13">
        <f t="shared" si="47"/>
        <v>16.666666666666664</v>
      </c>
      <c r="AG26" s="13">
        <f t="shared" si="48"/>
        <v>16.666666666666664</v>
      </c>
      <c r="AH26" s="78">
        <f t="shared" si="49"/>
        <v>66.666666666666657</v>
      </c>
      <c r="AI26" s="85">
        <f t="shared" si="50"/>
        <v>16.666666666666664</v>
      </c>
      <c r="AJ26" s="13">
        <f t="shared" si="51"/>
        <v>0</v>
      </c>
      <c r="AK26" s="13">
        <f t="shared" si="52"/>
        <v>0</v>
      </c>
      <c r="AL26" s="13">
        <f t="shared" si="53"/>
        <v>16.666666666666664</v>
      </c>
      <c r="AM26" s="86">
        <f t="shared" si="54"/>
        <v>66.666666666666657</v>
      </c>
      <c r="AN26" s="20">
        <f t="shared" si="55"/>
        <v>66.666666666666657</v>
      </c>
      <c r="AO26" s="13">
        <f t="shared" si="56"/>
        <v>0</v>
      </c>
      <c r="AP26" s="13">
        <f t="shared" si="57"/>
        <v>0</v>
      </c>
      <c r="AQ26" s="13">
        <f t="shared" si="58"/>
        <v>0</v>
      </c>
      <c r="AR26" s="13">
        <f t="shared" si="59"/>
        <v>33.333333333333329</v>
      </c>
    </row>
  </sheetData>
  <mergeCells count="10">
    <mergeCell ref="B7:B8"/>
    <mergeCell ref="C7:G7"/>
    <mergeCell ref="H7:L7"/>
    <mergeCell ref="M7:Q7"/>
    <mergeCell ref="R7:V7"/>
    <mergeCell ref="X7:X8"/>
    <mergeCell ref="Y7:AC7"/>
    <mergeCell ref="AD7:AH7"/>
    <mergeCell ref="AI7:AM7"/>
    <mergeCell ref="AN7:AR7"/>
  </mergeCells>
  <hyperlinks>
    <hyperlink ref="B3" location="Index!A1" display="&lt;&lt; back"/>
  </hyperlinks>
  <pageMargins left="0.70866141732283472" right="0.70866141732283472" top="0.74803149606299213" bottom="0.74803149606299213" header="0.31496062992125984" footer="0.31496062992125984"/>
  <pageSetup paperSize="9" scale="79" orientation="landscape" verticalDpi="0" r:id="rId1"/>
  <colBreaks count="3" manualBreakCount="3">
    <brk id="12" max="1048575" man="1"/>
    <brk id="23" max="1048575" man="1"/>
    <brk id="34" max="1048575" man="1"/>
  </colBreaks>
</worksheet>
</file>

<file path=xl/worksheets/sheet5.xml><?xml version="1.0" encoding="utf-8"?>
<worksheet xmlns="http://schemas.openxmlformats.org/spreadsheetml/2006/main" xmlns:r="http://schemas.openxmlformats.org/officeDocument/2006/relationships">
  <dimension ref="A1:L25"/>
  <sheetViews>
    <sheetView showGridLines="0" zoomScaleNormal="100" workbookViewId="0"/>
  </sheetViews>
  <sheetFormatPr defaultRowHeight="14.4"/>
  <cols>
    <col min="1" max="1" width="3.44140625" customWidth="1"/>
    <col min="2" max="2" width="28.33203125" customWidth="1"/>
    <col min="3" max="6" width="11.6640625" customWidth="1"/>
    <col min="7" max="7" width="3.44140625" customWidth="1"/>
    <col min="8" max="8" width="28.33203125" customWidth="1"/>
    <col min="9" max="12" width="11.6640625" customWidth="1"/>
  </cols>
  <sheetData>
    <row r="1" spans="1:12" ht="17.399999999999999">
      <c r="B1" s="1" t="s">
        <v>4</v>
      </c>
    </row>
    <row r="2" spans="1:12" ht="19.8">
      <c r="A2" s="23"/>
      <c r="B2" s="1" t="s">
        <v>101</v>
      </c>
    </row>
    <row r="3" spans="1:12">
      <c r="B3" s="146" t="s">
        <v>5</v>
      </c>
    </row>
    <row r="4" spans="1:12" ht="18" customHeight="1">
      <c r="B4" s="1" t="s">
        <v>102</v>
      </c>
      <c r="C4" s="1"/>
      <c r="D4" s="1"/>
      <c r="E4" s="1"/>
      <c r="F4" s="1"/>
    </row>
    <row r="5" spans="1:12" ht="4.5" customHeight="1"/>
    <row r="6" spans="1:12">
      <c r="B6" s="16" t="s">
        <v>47</v>
      </c>
      <c r="H6" s="16" t="s">
        <v>48</v>
      </c>
    </row>
    <row r="7" spans="1:12" ht="20.399999999999999">
      <c r="B7" s="3" t="s">
        <v>35</v>
      </c>
      <c r="C7" s="3" t="s">
        <v>55</v>
      </c>
      <c r="D7" s="3" t="s">
        <v>56</v>
      </c>
      <c r="E7" s="3" t="s">
        <v>57</v>
      </c>
      <c r="F7" s="3" t="s">
        <v>53</v>
      </c>
      <c r="H7" s="3" t="s">
        <v>35</v>
      </c>
      <c r="I7" s="3" t="s">
        <v>55</v>
      </c>
      <c r="J7" s="3" t="s">
        <v>56</v>
      </c>
      <c r="K7" s="3" t="s">
        <v>57</v>
      </c>
      <c r="L7" s="3" t="s">
        <v>53</v>
      </c>
    </row>
    <row r="8" spans="1:12">
      <c r="B8" s="4" t="s">
        <v>0</v>
      </c>
      <c r="C8" s="5"/>
      <c r="D8" s="5"/>
      <c r="E8" s="5"/>
      <c r="F8" s="5"/>
      <c r="H8" s="4" t="s">
        <v>0</v>
      </c>
      <c r="I8" s="5"/>
      <c r="J8" s="5"/>
      <c r="K8" s="5"/>
      <c r="L8" s="5"/>
    </row>
    <row r="9" spans="1:12">
      <c r="B9" s="6" t="s">
        <v>0</v>
      </c>
      <c r="C9" s="7">
        <v>3503</v>
      </c>
      <c r="D9" s="7">
        <v>343</v>
      </c>
      <c r="E9" s="7">
        <v>1275</v>
      </c>
      <c r="F9" s="7">
        <v>527</v>
      </c>
      <c r="H9" s="6" t="s">
        <v>0</v>
      </c>
      <c r="I9" s="11">
        <f>C9/(C9+D9+E9+F9)*100</f>
        <v>62.021954674220957</v>
      </c>
      <c r="J9" s="11">
        <f>D9/(D9+E9+F9+C9)*100</f>
        <v>6.0729461756373944</v>
      </c>
      <c r="K9" s="11">
        <f>E9/(E9+F9+D9+C9)*100</f>
        <v>22.574362606232295</v>
      </c>
      <c r="L9" s="11">
        <f>F9/(F9+E9+D9+C9)*100</f>
        <v>9.3307365439093495</v>
      </c>
    </row>
    <row r="10" spans="1:12">
      <c r="B10" s="4" t="s">
        <v>7</v>
      </c>
      <c r="C10" s="8"/>
      <c r="D10" s="8"/>
      <c r="E10" s="8"/>
      <c r="F10" s="8"/>
      <c r="H10" s="4" t="s">
        <v>7</v>
      </c>
      <c r="I10" s="12"/>
      <c r="J10" s="12"/>
      <c r="K10" s="12"/>
      <c r="L10" s="12"/>
    </row>
    <row r="11" spans="1:12">
      <c r="B11" s="9" t="s">
        <v>1</v>
      </c>
      <c r="C11" s="10">
        <v>681</v>
      </c>
      <c r="D11" s="10">
        <v>67</v>
      </c>
      <c r="E11" s="10">
        <v>295</v>
      </c>
      <c r="F11" s="10">
        <v>148</v>
      </c>
      <c r="H11" s="9" t="s">
        <v>1</v>
      </c>
      <c r="I11" s="13">
        <f t="shared" ref="I11:I21" si="0">C11/(C11+D11+E11+F11)*100</f>
        <v>57.178841309823682</v>
      </c>
      <c r="J11" s="13">
        <f t="shared" ref="J11:J22" si="1">D11/(D11+E11+F11+C11)*100</f>
        <v>5.6255247691015953</v>
      </c>
      <c r="K11" s="13">
        <f t="shared" ref="K11:K22" si="2">E11/(E11+F11+D11+C11)*100</f>
        <v>24.769101595298068</v>
      </c>
      <c r="L11" s="13">
        <f t="shared" ref="L11:L22" si="3">F11/(F11+E11+D11+C11)*100</f>
        <v>12.426532325776659</v>
      </c>
    </row>
    <row r="12" spans="1:12">
      <c r="B12" s="9" t="s">
        <v>9</v>
      </c>
      <c r="C12" s="10">
        <v>1187</v>
      </c>
      <c r="D12" s="10">
        <v>118</v>
      </c>
      <c r="E12" s="10">
        <v>505</v>
      </c>
      <c r="F12" s="10">
        <v>194</v>
      </c>
      <c r="H12" s="9" t="s">
        <v>9</v>
      </c>
      <c r="I12" s="13">
        <f t="shared" si="0"/>
        <v>59.231536926147712</v>
      </c>
      <c r="J12" s="13">
        <f t="shared" si="1"/>
        <v>5.8882235528942122</v>
      </c>
      <c r="K12" s="13">
        <f t="shared" si="2"/>
        <v>25.199600798403193</v>
      </c>
      <c r="L12" s="13">
        <f t="shared" si="3"/>
        <v>9.6806387225548907</v>
      </c>
    </row>
    <row r="13" spans="1:12">
      <c r="B13" s="9" t="s">
        <v>11</v>
      </c>
      <c r="C13" s="10">
        <v>1065</v>
      </c>
      <c r="D13" s="10">
        <v>110</v>
      </c>
      <c r="E13" s="10">
        <v>328</v>
      </c>
      <c r="F13" s="10">
        <v>134</v>
      </c>
      <c r="H13" s="9" t="s">
        <v>11</v>
      </c>
      <c r="I13" s="13">
        <f t="shared" si="0"/>
        <v>65.058032987171657</v>
      </c>
      <c r="J13" s="13">
        <f t="shared" si="1"/>
        <v>6.7196090409285274</v>
      </c>
      <c r="K13" s="13">
        <f t="shared" si="2"/>
        <v>20.03665241295052</v>
      </c>
      <c r="L13" s="13">
        <f t="shared" si="3"/>
        <v>8.185705558949298</v>
      </c>
    </row>
    <row r="14" spans="1:12">
      <c r="B14" s="9" t="s">
        <v>13</v>
      </c>
      <c r="C14" s="10">
        <v>570</v>
      </c>
      <c r="D14" s="10">
        <v>48</v>
      </c>
      <c r="E14" s="10">
        <v>147</v>
      </c>
      <c r="F14" s="10">
        <v>51</v>
      </c>
      <c r="H14" s="9" t="s">
        <v>13</v>
      </c>
      <c r="I14" s="13">
        <f t="shared" si="0"/>
        <v>69.85294117647058</v>
      </c>
      <c r="J14" s="13">
        <f t="shared" si="1"/>
        <v>5.8823529411764701</v>
      </c>
      <c r="K14" s="13">
        <f t="shared" si="2"/>
        <v>18.014705882352942</v>
      </c>
      <c r="L14" s="13">
        <f t="shared" si="3"/>
        <v>6.25</v>
      </c>
    </row>
    <row r="15" spans="1:12">
      <c r="B15" s="4" t="s">
        <v>15</v>
      </c>
      <c r="C15" s="8"/>
      <c r="D15" s="8"/>
      <c r="E15" s="8"/>
      <c r="F15" s="8"/>
      <c r="H15" s="4" t="s">
        <v>15</v>
      </c>
      <c r="I15" s="8"/>
      <c r="J15" s="8"/>
      <c r="K15" s="8"/>
      <c r="L15" s="8"/>
    </row>
    <row r="16" spans="1:12">
      <c r="B16" s="9" t="s">
        <v>16</v>
      </c>
      <c r="C16" s="10">
        <v>1037</v>
      </c>
      <c r="D16" s="10">
        <v>88</v>
      </c>
      <c r="E16" s="10">
        <v>384</v>
      </c>
      <c r="F16" s="10">
        <v>114</v>
      </c>
      <c r="H16" s="9" t="s">
        <v>16</v>
      </c>
      <c r="I16" s="13">
        <f t="shared" si="0"/>
        <v>63.89402341343191</v>
      </c>
      <c r="J16" s="13">
        <f t="shared" si="1"/>
        <v>5.4220579174368453</v>
      </c>
      <c r="K16" s="13">
        <f t="shared" si="2"/>
        <v>23.659889094269872</v>
      </c>
      <c r="L16" s="13">
        <f t="shared" si="3"/>
        <v>7.0240295748613679</v>
      </c>
    </row>
    <row r="17" spans="2:12">
      <c r="B17" s="9" t="s">
        <v>18</v>
      </c>
      <c r="C17" s="10">
        <v>278</v>
      </c>
      <c r="D17" s="10">
        <v>14</v>
      </c>
      <c r="E17" s="10">
        <v>246</v>
      </c>
      <c r="F17" s="10">
        <v>81</v>
      </c>
      <c r="H17" s="9" t="s">
        <v>18</v>
      </c>
      <c r="I17" s="13">
        <f t="shared" si="0"/>
        <v>44.911147011308557</v>
      </c>
      <c r="J17" s="13">
        <f t="shared" si="1"/>
        <v>2.2617124394184165</v>
      </c>
      <c r="K17" s="13">
        <f t="shared" si="2"/>
        <v>39.741518578352178</v>
      </c>
      <c r="L17" s="13">
        <f t="shared" si="3"/>
        <v>13.08562197092084</v>
      </c>
    </row>
    <row r="18" spans="2:12">
      <c r="B18" s="9" t="s">
        <v>20</v>
      </c>
      <c r="C18" s="10">
        <v>1067</v>
      </c>
      <c r="D18" s="10">
        <v>156</v>
      </c>
      <c r="E18" s="10">
        <v>352</v>
      </c>
      <c r="F18" s="10">
        <v>144</v>
      </c>
      <c r="H18" s="9" t="s">
        <v>20</v>
      </c>
      <c r="I18" s="13">
        <f t="shared" si="0"/>
        <v>62.070971495055261</v>
      </c>
      <c r="J18" s="13">
        <f t="shared" si="1"/>
        <v>9.0750436300174506</v>
      </c>
      <c r="K18" s="13">
        <f t="shared" si="2"/>
        <v>20.477021524141943</v>
      </c>
      <c r="L18" s="13">
        <f t="shared" si="3"/>
        <v>8.3769633507853403</v>
      </c>
    </row>
    <row r="19" spans="2:12">
      <c r="B19" s="9" t="s">
        <v>22</v>
      </c>
      <c r="C19" s="10">
        <v>141</v>
      </c>
      <c r="D19" s="10">
        <v>12</v>
      </c>
      <c r="E19" s="10">
        <v>30</v>
      </c>
      <c r="F19" s="10">
        <v>11</v>
      </c>
      <c r="H19" s="9" t="s">
        <v>22</v>
      </c>
      <c r="I19" s="13">
        <f t="shared" si="0"/>
        <v>72.680412371134011</v>
      </c>
      <c r="J19" s="13">
        <f t="shared" si="1"/>
        <v>6.1855670103092786</v>
      </c>
      <c r="K19" s="13">
        <f t="shared" si="2"/>
        <v>15.463917525773196</v>
      </c>
      <c r="L19" s="13">
        <f t="shared" si="3"/>
        <v>5.6701030927835054</v>
      </c>
    </row>
    <row r="20" spans="2:12">
      <c r="B20" s="9" t="s">
        <v>24</v>
      </c>
      <c r="C20" s="10">
        <v>281</v>
      </c>
      <c r="D20" s="10">
        <v>31</v>
      </c>
      <c r="E20" s="10">
        <v>8</v>
      </c>
      <c r="F20" s="10">
        <v>39</v>
      </c>
      <c r="H20" s="9" t="s">
        <v>24</v>
      </c>
      <c r="I20" s="13">
        <f t="shared" si="0"/>
        <v>78.272980501392752</v>
      </c>
      <c r="J20" s="13">
        <f t="shared" si="1"/>
        <v>8.635097493036211</v>
      </c>
      <c r="K20" s="13">
        <f t="shared" si="2"/>
        <v>2.2284122562674096</v>
      </c>
      <c r="L20" s="13">
        <f t="shared" si="3"/>
        <v>10.863509749303621</v>
      </c>
    </row>
    <row r="21" spans="2:12">
      <c r="B21" s="9" t="s">
        <v>26</v>
      </c>
      <c r="C21" s="10">
        <v>134</v>
      </c>
      <c r="D21" s="10">
        <v>2</v>
      </c>
      <c r="E21" s="10">
        <v>61</v>
      </c>
      <c r="F21" s="10">
        <v>23</v>
      </c>
      <c r="H21" s="9" t="s">
        <v>26</v>
      </c>
      <c r="I21" s="13">
        <f t="shared" si="0"/>
        <v>60.909090909090914</v>
      </c>
      <c r="J21" s="13">
        <f t="shared" si="1"/>
        <v>0.90909090909090906</v>
      </c>
      <c r="K21" s="13">
        <f t="shared" si="2"/>
        <v>27.727272727272727</v>
      </c>
      <c r="L21" s="13">
        <f t="shared" si="3"/>
        <v>10.454545454545453</v>
      </c>
    </row>
    <row r="22" spans="2:12">
      <c r="B22" s="9" t="s">
        <v>28</v>
      </c>
      <c r="C22" s="10">
        <v>565</v>
      </c>
      <c r="D22" s="10">
        <v>40</v>
      </c>
      <c r="E22" s="10">
        <v>194</v>
      </c>
      <c r="F22" s="10">
        <v>115</v>
      </c>
      <c r="H22" s="9" t="s">
        <v>28</v>
      </c>
      <c r="I22" s="13">
        <f>C22/(C22+D22+E22+F22)*100</f>
        <v>61.816192560175054</v>
      </c>
      <c r="J22" s="13">
        <f t="shared" si="1"/>
        <v>4.3763676148796495</v>
      </c>
      <c r="K22" s="13">
        <f t="shared" si="2"/>
        <v>21.225382932166301</v>
      </c>
      <c r="L22" s="13">
        <f t="shared" si="3"/>
        <v>12.582056892778992</v>
      </c>
    </row>
    <row r="23" spans="2:12">
      <c r="B23" s="4" t="s">
        <v>30</v>
      </c>
      <c r="C23" s="15"/>
      <c r="D23" s="15"/>
      <c r="E23" s="15"/>
      <c r="G23" s="4"/>
      <c r="H23" s="4" t="s">
        <v>30</v>
      </c>
      <c r="I23" s="26"/>
      <c r="J23" s="26"/>
      <c r="L23" s="4"/>
    </row>
    <row r="24" spans="2:12">
      <c r="B24" s="9" t="s">
        <v>31</v>
      </c>
      <c r="C24" s="10">
        <v>2544</v>
      </c>
      <c r="D24" s="10">
        <v>264</v>
      </c>
      <c r="E24" s="10">
        <v>951</v>
      </c>
      <c r="F24" s="10">
        <v>393</v>
      </c>
      <c r="H24" s="9" t="s">
        <v>31</v>
      </c>
      <c r="I24" s="32">
        <f t="shared" ref="I24:I25" si="4">C24/(C24+D24+E24+F24)*100</f>
        <v>61.271676300578036</v>
      </c>
      <c r="J24" s="32">
        <f t="shared" ref="J24:J25" si="5">D24/(D24+E24+F24+C24)*100</f>
        <v>6.3583815028901727</v>
      </c>
      <c r="K24" s="32">
        <f t="shared" ref="K24:K25" si="6">E24/(E24+F24+D24+C24)*100</f>
        <v>22.904624277456648</v>
      </c>
      <c r="L24" s="32">
        <f t="shared" ref="L24:L25" si="7">F24/(F24+E24+D24+C24)*100</f>
        <v>9.4653179190751437</v>
      </c>
    </row>
    <row r="25" spans="2:12">
      <c r="B25" s="9" t="s">
        <v>33</v>
      </c>
      <c r="C25" s="10">
        <v>959</v>
      </c>
      <c r="D25" s="10">
        <v>79</v>
      </c>
      <c r="E25" s="10">
        <v>324</v>
      </c>
      <c r="F25" s="10">
        <v>134</v>
      </c>
      <c r="H25" s="9" t="s">
        <v>33</v>
      </c>
      <c r="I25" s="32">
        <f t="shared" si="4"/>
        <v>64.104278074866301</v>
      </c>
      <c r="J25" s="32">
        <f t="shared" si="5"/>
        <v>5.2807486631016047</v>
      </c>
      <c r="K25" s="32">
        <f t="shared" si="6"/>
        <v>21.657754010695189</v>
      </c>
      <c r="L25" s="32">
        <f t="shared" si="7"/>
        <v>8.9572192513368982</v>
      </c>
    </row>
  </sheetData>
  <hyperlinks>
    <hyperlink ref="B3" location="Index!A1" display="&lt;&lt; back"/>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X26"/>
  <sheetViews>
    <sheetView showGridLines="0" zoomScaleNormal="100" workbookViewId="0"/>
  </sheetViews>
  <sheetFormatPr defaultRowHeight="14.4"/>
  <cols>
    <col min="1" max="1" width="3.44140625" customWidth="1"/>
    <col min="2" max="2" width="28.33203125" customWidth="1"/>
    <col min="3" max="12" width="12" customWidth="1"/>
    <col min="13" max="13" width="3.44140625" customWidth="1"/>
    <col min="14" max="14" width="28.33203125" customWidth="1"/>
  </cols>
  <sheetData>
    <row r="1" spans="1:24" ht="17.399999999999999">
      <c r="B1" s="1" t="s">
        <v>4</v>
      </c>
    </row>
    <row r="2" spans="1:24" ht="19.8">
      <c r="A2" s="23"/>
      <c r="B2" s="1" t="s">
        <v>101</v>
      </c>
    </row>
    <row r="3" spans="1:24">
      <c r="B3" s="146" t="s">
        <v>5</v>
      </c>
    </row>
    <row r="4" spans="1:24" ht="18" customHeight="1">
      <c r="B4" s="1" t="s">
        <v>129</v>
      </c>
      <c r="C4" s="1"/>
      <c r="D4" s="1"/>
      <c r="E4" s="1"/>
      <c r="F4" s="1"/>
      <c r="G4" s="1"/>
      <c r="H4" s="1"/>
      <c r="I4" s="1"/>
      <c r="J4" s="1"/>
      <c r="K4" s="1"/>
      <c r="L4" s="1"/>
      <c r="N4" s="1"/>
    </row>
    <row r="5" spans="1:24" ht="4.5" customHeight="1"/>
    <row r="6" spans="1:24">
      <c r="B6" s="16" t="s">
        <v>47</v>
      </c>
      <c r="N6" s="16" t="s">
        <v>48</v>
      </c>
    </row>
    <row r="7" spans="1:24">
      <c r="B7" s="194" t="s">
        <v>35</v>
      </c>
      <c r="C7" s="194" t="s">
        <v>58</v>
      </c>
      <c r="D7" s="194"/>
      <c r="E7" s="194"/>
      <c r="F7" s="194"/>
      <c r="G7" s="196"/>
      <c r="H7" s="201" t="s">
        <v>59</v>
      </c>
      <c r="I7" s="194"/>
      <c r="J7" s="194"/>
      <c r="K7" s="194"/>
      <c r="L7" s="194"/>
      <c r="N7" s="194" t="s">
        <v>35</v>
      </c>
      <c r="O7" s="194" t="s">
        <v>58</v>
      </c>
      <c r="P7" s="194"/>
      <c r="Q7" s="194"/>
      <c r="R7" s="194"/>
      <c r="S7" s="196"/>
      <c r="T7" s="201" t="s">
        <v>59</v>
      </c>
      <c r="U7" s="194"/>
      <c r="V7" s="194"/>
      <c r="W7" s="194"/>
      <c r="X7" s="194"/>
    </row>
    <row r="8" spans="1:24" ht="20.399999999999999">
      <c r="B8" s="195"/>
      <c r="C8" s="150" t="s">
        <v>60</v>
      </c>
      <c r="D8" s="150" t="s">
        <v>61</v>
      </c>
      <c r="E8" s="150" t="s">
        <v>62</v>
      </c>
      <c r="F8" s="150" t="s">
        <v>63</v>
      </c>
      <c r="G8" s="38" t="s">
        <v>64</v>
      </c>
      <c r="H8" s="149" t="s">
        <v>60</v>
      </c>
      <c r="I8" s="150" t="s">
        <v>61</v>
      </c>
      <c r="J8" s="150" t="s">
        <v>62</v>
      </c>
      <c r="K8" s="150" t="s">
        <v>63</v>
      </c>
      <c r="L8" s="150" t="s">
        <v>64</v>
      </c>
      <c r="N8" s="195"/>
      <c r="O8" s="150" t="s">
        <v>60</v>
      </c>
      <c r="P8" s="150" t="s">
        <v>61</v>
      </c>
      <c r="Q8" s="150" t="s">
        <v>62</v>
      </c>
      <c r="R8" s="150" t="s">
        <v>63</v>
      </c>
      <c r="S8" s="38" t="s">
        <v>64</v>
      </c>
      <c r="T8" s="149" t="s">
        <v>60</v>
      </c>
      <c r="U8" s="150" t="s">
        <v>61</v>
      </c>
      <c r="V8" s="150" t="s">
        <v>62</v>
      </c>
      <c r="W8" s="150" t="s">
        <v>63</v>
      </c>
      <c r="X8" s="150" t="s">
        <v>64</v>
      </c>
    </row>
    <row r="9" spans="1:24">
      <c r="B9" s="4" t="s">
        <v>0</v>
      </c>
      <c r="C9" s="5"/>
      <c r="D9" s="5"/>
      <c r="E9" s="5"/>
      <c r="F9" s="5"/>
      <c r="G9" s="39"/>
      <c r="H9" s="5"/>
      <c r="I9" s="5"/>
      <c r="J9" s="5"/>
      <c r="K9" s="5"/>
      <c r="L9" s="5"/>
      <c r="N9" s="4" t="s">
        <v>0</v>
      </c>
      <c r="O9" s="5"/>
      <c r="P9" s="5"/>
      <c r="Q9" s="5"/>
      <c r="R9" s="5"/>
      <c r="S9" s="39"/>
      <c r="T9" s="5"/>
      <c r="U9" s="5"/>
      <c r="V9" s="5"/>
      <c r="W9" s="5"/>
      <c r="X9" s="5"/>
    </row>
    <row r="10" spans="1:24">
      <c r="B10" s="6" t="s">
        <v>0</v>
      </c>
      <c r="C10" s="7">
        <v>395</v>
      </c>
      <c r="D10" s="7">
        <v>881</v>
      </c>
      <c r="E10" s="7">
        <v>954</v>
      </c>
      <c r="F10" s="7">
        <v>616</v>
      </c>
      <c r="G10" s="40">
        <v>657</v>
      </c>
      <c r="H10" s="21">
        <v>110</v>
      </c>
      <c r="I10" s="7">
        <v>139</v>
      </c>
      <c r="J10" s="7">
        <v>63</v>
      </c>
      <c r="K10" s="7">
        <v>23</v>
      </c>
      <c r="L10" s="7">
        <v>8</v>
      </c>
      <c r="N10" s="6" t="s">
        <v>0</v>
      </c>
      <c r="O10" s="11">
        <f>C10/(C10+D10+E10+F10+G10)*100</f>
        <v>11.276049100770768</v>
      </c>
      <c r="P10" s="11">
        <f>D10/(D10+E10+F10+G10+C10)*100</f>
        <v>25.149871538681129</v>
      </c>
      <c r="Q10" s="11">
        <f>E10/(E10+F10+G10+C10+D10)*100</f>
        <v>27.233799600342561</v>
      </c>
      <c r="R10" s="11">
        <f>F10/(F10+G10+E10+D10+C10)*100</f>
        <v>17.58492720525264</v>
      </c>
      <c r="S10" s="69">
        <f>G10/(G10+C10+D10+E10+F10)*100</f>
        <v>18.755352554952896</v>
      </c>
      <c r="T10" s="19">
        <f>H10/(H10+I10+J10+K10+L10)*100</f>
        <v>32.069970845481052</v>
      </c>
      <c r="U10" s="11">
        <f>I10/(I10+J10+K10+L10+H10)*100</f>
        <v>40.524781341107875</v>
      </c>
      <c r="V10" s="11">
        <f>J10/(J10+K10+L10+H10+I10)*100</f>
        <v>18.367346938775512</v>
      </c>
      <c r="W10" s="11">
        <f>K10/(K10+L10+J10+I10+H10)*100</f>
        <v>6.7055393586005829</v>
      </c>
      <c r="X10" s="11">
        <f>L10/(L10+H10+I10+J10+K10)*100</f>
        <v>2.3323615160349855</v>
      </c>
    </row>
    <row r="11" spans="1:24">
      <c r="B11" s="4" t="s">
        <v>7</v>
      </c>
      <c r="C11" s="8"/>
      <c r="D11" s="8"/>
      <c r="E11" s="8"/>
      <c r="F11" s="8"/>
      <c r="G11" s="41"/>
      <c r="H11" s="8"/>
      <c r="I11" s="8"/>
      <c r="J11" s="8"/>
      <c r="K11" s="8"/>
      <c r="L11" s="8"/>
      <c r="N11" s="4" t="s">
        <v>7</v>
      </c>
      <c r="O11" s="12"/>
      <c r="P11" s="12"/>
      <c r="Q11" s="12"/>
      <c r="R11" s="12"/>
      <c r="S11" s="70"/>
      <c r="T11" s="12"/>
      <c r="U11" s="12"/>
      <c r="V11" s="12"/>
      <c r="W11" s="12"/>
      <c r="X11" s="12"/>
    </row>
    <row r="12" spans="1:24">
      <c r="B12" s="9" t="s">
        <v>1</v>
      </c>
      <c r="C12" s="10">
        <v>53</v>
      </c>
      <c r="D12" s="10">
        <v>114</v>
      </c>
      <c r="E12" s="10">
        <v>210</v>
      </c>
      <c r="F12" s="10">
        <v>131</v>
      </c>
      <c r="G12" s="42">
        <v>173</v>
      </c>
      <c r="H12" s="22">
        <v>20</v>
      </c>
      <c r="I12" s="10">
        <v>28</v>
      </c>
      <c r="J12" s="10">
        <v>13</v>
      </c>
      <c r="K12" s="10">
        <v>5</v>
      </c>
      <c r="L12" s="10">
        <v>1</v>
      </c>
      <c r="N12" s="9" t="s">
        <v>1</v>
      </c>
      <c r="O12" s="13">
        <f t="shared" ref="O12:O15" si="0">C12/(C12+D12+E12+F12+G12)*100</f>
        <v>7.7826725403817907</v>
      </c>
      <c r="P12" s="13">
        <f t="shared" ref="P12:P15" si="1">D12/(D12+E12+F12+G12+C12)*100</f>
        <v>16.740088105726873</v>
      </c>
      <c r="Q12" s="13">
        <f t="shared" ref="Q12:Q15" si="2">E12/(E12+F12+G12+C12+D12)*100</f>
        <v>30.837004405286343</v>
      </c>
      <c r="R12" s="13">
        <f t="shared" ref="R12:R15" si="3">F12/(F12+G12+E12+D12+C12)*100</f>
        <v>19.236417033773861</v>
      </c>
      <c r="S12" s="71">
        <f t="shared" ref="S12:S15" si="4">G12/(G12+C12+D12+E12+F12)*100</f>
        <v>25.40381791483113</v>
      </c>
      <c r="T12" s="20">
        <f t="shared" ref="T12:T15" si="5">H12/(H12+I12+J12+K12+L12)*100</f>
        <v>29.850746268656714</v>
      </c>
      <c r="U12" s="13">
        <f t="shared" ref="U12:U15" si="6">I12/(I12+J12+K12+L12+H12)*100</f>
        <v>41.791044776119399</v>
      </c>
      <c r="V12" s="13">
        <f t="shared" ref="V12:V15" si="7">J12/(J12+K12+L12+H12+I12)*100</f>
        <v>19.402985074626866</v>
      </c>
      <c r="W12" s="13">
        <f t="shared" ref="W12:W15" si="8">K12/(K12+L12+J12+I12+H12)*100</f>
        <v>7.4626865671641784</v>
      </c>
      <c r="X12" s="13">
        <f t="shared" ref="X12:X15" si="9">L12/(L12+H12+I12+J12+K12)*100</f>
        <v>1.4925373134328357</v>
      </c>
    </row>
    <row r="13" spans="1:24">
      <c r="B13" s="9" t="s">
        <v>9</v>
      </c>
      <c r="C13" s="10">
        <v>121</v>
      </c>
      <c r="D13" s="10">
        <v>316</v>
      </c>
      <c r="E13" s="10">
        <v>310</v>
      </c>
      <c r="F13" s="10">
        <v>205</v>
      </c>
      <c r="G13" s="42">
        <v>235</v>
      </c>
      <c r="H13" s="22">
        <v>28</v>
      </c>
      <c r="I13" s="10">
        <v>54</v>
      </c>
      <c r="J13" s="10">
        <v>24</v>
      </c>
      <c r="K13" s="10">
        <v>10</v>
      </c>
      <c r="L13" s="10">
        <v>2</v>
      </c>
      <c r="N13" s="9" t="s">
        <v>9</v>
      </c>
      <c r="O13" s="13">
        <f t="shared" si="0"/>
        <v>10.193765796124685</v>
      </c>
      <c r="P13" s="13">
        <f t="shared" si="1"/>
        <v>26.621735467565287</v>
      </c>
      <c r="Q13" s="13">
        <f t="shared" si="2"/>
        <v>26.116259477674809</v>
      </c>
      <c r="R13" s="13">
        <f t="shared" si="3"/>
        <v>17.270429654591407</v>
      </c>
      <c r="S13" s="71">
        <f t="shared" si="4"/>
        <v>19.79780960404381</v>
      </c>
      <c r="T13" s="20">
        <f t="shared" si="5"/>
        <v>23.728813559322035</v>
      </c>
      <c r="U13" s="13">
        <f t="shared" si="6"/>
        <v>45.762711864406782</v>
      </c>
      <c r="V13" s="13">
        <f t="shared" si="7"/>
        <v>20.33898305084746</v>
      </c>
      <c r="W13" s="13">
        <f t="shared" si="8"/>
        <v>8.4745762711864394</v>
      </c>
      <c r="X13" s="13">
        <f t="shared" si="9"/>
        <v>1.6949152542372881</v>
      </c>
    </row>
    <row r="14" spans="1:24">
      <c r="B14" s="9" t="s">
        <v>11</v>
      </c>
      <c r="C14" s="10">
        <v>121</v>
      </c>
      <c r="D14" s="10">
        <v>309</v>
      </c>
      <c r="E14" s="10">
        <v>276</v>
      </c>
      <c r="F14" s="10">
        <v>177</v>
      </c>
      <c r="G14" s="42">
        <v>182</v>
      </c>
      <c r="H14" s="22">
        <v>44</v>
      </c>
      <c r="I14" s="10">
        <v>41</v>
      </c>
      <c r="J14" s="10">
        <v>15</v>
      </c>
      <c r="K14" s="10">
        <v>7</v>
      </c>
      <c r="L14" s="10">
        <v>3</v>
      </c>
      <c r="N14" s="9" t="s">
        <v>11</v>
      </c>
      <c r="O14" s="13">
        <f t="shared" si="0"/>
        <v>11.36150234741784</v>
      </c>
      <c r="P14" s="13">
        <f t="shared" si="1"/>
        <v>29.014084507042252</v>
      </c>
      <c r="Q14" s="13">
        <f t="shared" si="2"/>
        <v>25.915492957746476</v>
      </c>
      <c r="R14" s="13">
        <f t="shared" si="3"/>
        <v>16.619718309859156</v>
      </c>
      <c r="S14" s="71">
        <f t="shared" si="4"/>
        <v>17.089201877934272</v>
      </c>
      <c r="T14" s="20">
        <f t="shared" si="5"/>
        <v>40</v>
      </c>
      <c r="U14" s="13">
        <f t="shared" si="6"/>
        <v>37.272727272727273</v>
      </c>
      <c r="V14" s="13">
        <f t="shared" si="7"/>
        <v>13.636363636363635</v>
      </c>
      <c r="W14" s="13">
        <f t="shared" si="8"/>
        <v>6.3636363636363633</v>
      </c>
      <c r="X14" s="13">
        <f t="shared" si="9"/>
        <v>2.7272727272727271</v>
      </c>
    </row>
    <row r="15" spans="1:24">
      <c r="B15" s="9" t="s">
        <v>13</v>
      </c>
      <c r="C15" s="10">
        <v>100</v>
      </c>
      <c r="D15" s="10">
        <v>142</v>
      </c>
      <c r="E15" s="10">
        <v>158</v>
      </c>
      <c r="F15" s="10">
        <v>103</v>
      </c>
      <c r="G15" s="42">
        <v>67</v>
      </c>
      <c r="H15" s="22">
        <v>18</v>
      </c>
      <c r="I15" s="10">
        <v>16</v>
      </c>
      <c r="J15" s="10">
        <v>11</v>
      </c>
      <c r="K15" s="10">
        <v>1</v>
      </c>
      <c r="L15" s="10">
        <v>2</v>
      </c>
      <c r="N15" s="9" t="s">
        <v>13</v>
      </c>
      <c r="O15" s="13">
        <f t="shared" si="0"/>
        <v>17.543859649122805</v>
      </c>
      <c r="P15" s="13">
        <f t="shared" si="1"/>
        <v>24.912280701754387</v>
      </c>
      <c r="Q15" s="13">
        <f t="shared" si="2"/>
        <v>27.719298245614034</v>
      </c>
      <c r="R15" s="13">
        <f t="shared" si="3"/>
        <v>18.070175438596493</v>
      </c>
      <c r="S15" s="71">
        <f t="shared" si="4"/>
        <v>11.754385964912281</v>
      </c>
      <c r="T15" s="20">
        <f t="shared" si="5"/>
        <v>37.5</v>
      </c>
      <c r="U15" s="13">
        <f t="shared" si="6"/>
        <v>33.333333333333329</v>
      </c>
      <c r="V15" s="13">
        <f t="shared" si="7"/>
        <v>22.916666666666664</v>
      </c>
      <c r="W15" s="13">
        <f t="shared" si="8"/>
        <v>2.083333333333333</v>
      </c>
      <c r="X15" s="13">
        <f t="shared" si="9"/>
        <v>4.1666666666666661</v>
      </c>
    </row>
    <row r="16" spans="1:24">
      <c r="B16" s="4" t="s">
        <v>15</v>
      </c>
      <c r="C16" s="8"/>
      <c r="D16" s="8"/>
      <c r="E16" s="8"/>
      <c r="F16" s="8"/>
      <c r="G16" s="41"/>
      <c r="H16" s="8"/>
      <c r="I16" s="8"/>
      <c r="J16" s="8"/>
      <c r="K16" s="8"/>
      <c r="L16" s="8"/>
      <c r="N16" s="4" t="s">
        <v>15</v>
      </c>
      <c r="O16" s="12"/>
      <c r="P16" s="12"/>
      <c r="Q16" s="12"/>
      <c r="R16" s="12"/>
      <c r="S16" s="70"/>
      <c r="T16" s="12"/>
      <c r="U16" s="12"/>
      <c r="V16" s="12"/>
      <c r="W16" s="12"/>
      <c r="X16" s="12"/>
    </row>
    <row r="17" spans="2:24">
      <c r="B17" s="9" t="s">
        <v>16</v>
      </c>
      <c r="C17" s="10">
        <v>114</v>
      </c>
      <c r="D17" s="10">
        <v>321</v>
      </c>
      <c r="E17" s="10">
        <v>311</v>
      </c>
      <c r="F17" s="10">
        <v>176</v>
      </c>
      <c r="G17" s="42">
        <v>115</v>
      </c>
      <c r="H17" s="22">
        <v>26</v>
      </c>
      <c r="I17" s="10">
        <v>28</v>
      </c>
      <c r="J17" s="10">
        <v>25</v>
      </c>
      <c r="K17" s="10">
        <v>6</v>
      </c>
      <c r="L17" s="10">
        <v>3</v>
      </c>
      <c r="N17" s="9" t="s">
        <v>16</v>
      </c>
      <c r="O17" s="13">
        <f t="shared" ref="O17:O22" si="10">C17/(C17+D17+E17+F17+G17)*100</f>
        <v>10.99324975891996</v>
      </c>
      <c r="P17" s="13">
        <f t="shared" ref="P17:P23" si="11">D17/(D17+E17+F17+G17+C17)*100</f>
        <v>30.954676952748311</v>
      </c>
      <c r="Q17" s="13">
        <f t="shared" ref="Q17:Q23" si="12">E17/(E17+F17+G17+C17+D17)*100</f>
        <v>29.990356798457086</v>
      </c>
      <c r="R17" s="13">
        <f t="shared" ref="R17:R23" si="13">F17/(F17+G17+E17+D17+C17)*100</f>
        <v>16.972034715525556</v>
      </c>
      <c r="S17" s="71">
        <f t="shared" ref="S17:S23" si="14">G17/(G17+C17+D17+E17+F17)*100</f>
        <v>11.089681774349083</v>
      </c>
      <c r="T17" s="20">
        <f t="shared" ref="T17:T23" si="15">H17/(H17+I17+J17+K17+L17)*100</f>
        <v>29.545454545454547</v>
      </c>
      <c r="U17" s="13">
        <f t="shared" ref="U17:U23" si="16">I17/(I17+J17+K17+L17+H17)*100</f>
        <v>31.818181818181817</v>
      </c>
      <c r="V17" s="13">
        <f t="shared" ref="V17:V23" si="17">J17/(J17+K17+L17+H17+I17)*100</f>
        <v>28.40909090909091</v>
      </c>
      <c r="W17" s="13">
        <f t="shared" ref="W17:W23" si="18">K17/(K17+L17+J17+I17+H17)*100</f>
        <v>6.8181818181818175</v>
      </c>
      <c r="X17" s="13">
        <f t="shared" ref="X17:X23" si="19">L17/(L17+H17+I17+J17+K17)*100</f>
        <v>3.4090909090909087</v>
      </c>
    </row>
    <row r="18" spans="2:24">
      <c r="B18" s="9" t="s">
        <v>18</v>
      </c>
      <c r="C18" s="10">
        <v>47</v>
      </c>
      <c r="D18" s="10">
        <v>71</v>
      </c>
      <c r="E18" s="10">
        <v>71</v>
      </c>
      <c r="F18" s="10">
        <v>53</v>
      </c>
      <c r="G18" s="42">
        <v>36</v>
      </c>
      <c r="H18" s="22">
        <v>3</v>
      </c>
      <c r="I18" s="10">
        <v>6</v>
      </c>
      <c r="J18" s="10">
        <v>2</v>
      </c>
      <c r="K18" s="10">
        <v>3</v>
      </c>
      <c r="L18" s="10">
        <v>0</v>
      </c>
      <c r="N18" s="9" t="s">
        <v>18</v>
      </c>
      <c r="O18" s="13">
        <f t="shared" si="10"/>
        <v>16.906474820143885</v>
      </c>
      <c r="P18" s="13">
        <f t="shared" si="11"/>
        <v>25.539568345323744</v>
      </c>
      <c r="Q18" s="13">
        <f t="shared" si="12"/>
        <v>25.539568345323744</v>
      </c>
      <c r="R18" s="13">
        <f t="shared" si="13"/>
        <v>19.064748201438849</v>
      </c>
      <c r="S18" s="71">
        <f t="shared" si="14"/>
        <v>12.949640287769784</v>
      </c>
      <c r="T18" s="20">
        <f t="shared" si="15"/>
        <v>21.428571428571427</v>
      </c>
      <c r="U18" s="13">
        <f t="shared" si="16"/>
        <v>42.857142857142854</v>
      </c>
      <c r="V18" s="13">
        <f t="shared" si="17"/>
        <v>14.285714285714285</v>
      </c>
      <c r="W18" s="13">
        <f t="shared" si="18"/>
        <v>21.428571428571427</v>
      </c>
      <c r="X18" s="13">
        <f t="shared" si="19"/>
        <v>0</v>
      </c>
    </row>
    <row r="19" spans="2:24">
      <c r="B19" s="9" t="s">
        <v>20</v>
      </c>
      <c r="C19" s="10">
        <v>124</v>
      </c>
      <c r="D19" s="10">
        <v>289</v>
      </c>
      <c r="E19" s="10">
        <v>314</v>
      </c>
      <c r="F19" s="10">
        <v>205</v>
      </c>
      <c r="G19" s="42">
        <v>135</v>
      </c>
      <c r="H19" s="22">
        <v>50</v>
      </c>
      <c r="I19" s="10">
        <v>70</v>
      </c>
      <c r="J19" s="10">
        <v>23</v>
      </c>
      <c r="K19" s="10">
        <v>10</v>
      </c>
      <c r="L19" s="10">
        <v>3</v>
      </c>
      <c r="N19" s="9" t="s">
        <v>20</v>
      </c>
      <c r="O19" s="13">
        <f t="shared" si="10"/>
        <v>11.621368322399251</v>
      </c>
      <c r="P19" s="13">
        <f t="shared" si="11"/>
        <v>27.085285848172447</v>
      </c>
      <c r="Q19" s="13">
        <f t="shared" si="12"/>
        <v>29.428303655107779</v>
      </c>
      <c r="R19" s="13">
        <f t="shared" si="13"/>
        <v>19.212746016869726</v>
      </c>
      <c r="S19" s="71">
        <f t="shared" si="14"/>
        <v>12.652296157450795</v>
      </c>
      <c r="T19" s="20">
        <f t="shared" si="15"/>
        <v>32.051282051282051</v>
      </c>
      <c r="U19" s="13">
        <f t="shared" si="16"/>
        <v>44.871794871794876</v>
      </c>
      <c r="V19" s="13">
        <f t="shared" si="17"/>
        <v>14.743589743589745</v>
      </c>
      <c r="W19" s="13">
        <f t="shared" si="18"/>
        <v>6.4102564102564097</v>
      </c>
      <c r="X19" s="13">
        <f t="shared" si="19"/>
        <v>1.9230769230769231</v>
      </c>
    </row>
    <row r="20" spans="2:24">
      <c r="B20" s="9" t="s">
        <v>22</v>
      </c>
      <c r="C20" s="10">
        <v>11</v>
      </c>
      <c r="D20" s="10">
        <v>40</v>
      </c>
      <c r="E20" s="10">
        <v>32</v>
      </c>
      <c r="F20" s="10">
        <v>22</v>
      </c>
      <c r="G20" s="42">
        <v>36</v>
      </c>
      <c r="H20" s="22">
        <v>6</v>
      </c>
      <c r="I20" s="10">
        <v>5</v>
      </c>
      <c r="J20" s="10">
        <v>1</v>
      </c>
      <c r="K20" s="10">
        <v>0</v>
      </c>
      <c r="L20" s="10">
        <v>0</v>
      </c>
      <c r="N20" s="9" t="s">
        <v>22</v>
      </c>
      <c r="O20" s="13">
        <f t="shared" si="10"/>
        <v>7.8014184397163122</v>
      </c>
      <c r="P20" s="13">
        <f t="shared" si="11"/>
        <v>28.368794326241137</v>
      </c>
      <c r="Q20" s="13">
        <f t="shared" si="12"/>
        <v>22.695035460992909</v>
      </c>
      <c r="R20" s="13">
        <f t="shared" si="13"/>
        <v>15.602836879432624</v>
      </c>
      <c r="S20" s="71">
        <f t="shared" si="14"/>
        <v>25.531914893617021</v>
      </c>
      <c r="T20" s="20">
        <f t="shared" si="15"/>
        <v>50</v>
      </c>
      <c r="U20" s="13">
        <f t="shared" si="16"/>
        <v>41.666666666666671</v>
      </c>
      <c r="V20" s="13">
        <f t="shared" si="17"/>
        <v>8.3333333333333321</v>
      </c>
      <c r="W20" s="13">
        <f t="shared" si="18"/>
        <v>0</v>
      </c>
      <c r="X20" s="13">
        <f t="shared" si="19"/>
        <v>0</v>
      </c>
    </row>
    <row r="21" spans="2:24">
      <c r="B21" s="9" t="s">
        <v>24</v>
      </c>
      <c r="C21" s="10">
        <v>8</v>
      </c>
      <c r="D21" s="10">
        <v>23</v>
      </c>
      <c r="E21" s="10">
        <v>50</v>
      </c>
      <c r="F21" s="10">
        <v>57</v>
      </c>
      <c r="G21" s="42">
        <v>143</v>
      </c>
      <c r="H21" s="22">
        <v>7</v>
      </c>
      <c r="I21" s="10">
        <v>17</v>
      </c>
      <c r="J21" s="10">
        <v>5</v>
      </c>
      <c r="K21" s="10">
        <v>2</v>
      </c>
      <c r="L21" s="10">
        <v>0</v>
      </c>
      <c r="N21" s="9" t="s">
        <v>24</v>
      </c>
      <c r="O21" s="13">
        <f t="shared" si="10"/>
        <v>2.8469750889679712</v>
      </c>
      <c r="P21" s="13">
        <f t="shared" si="11"/>
        <v>8.185053380782918</v>
      </c>
      <c r="Q21" s="13">
        <f t="shared" si="12"/>
        <v>17.793594306049823</v>
      </c>
      <c r="R21" s="13">
        <f t="shared" si="13"/>
        <v>20.284697508896798</v>
      </c>
      <c r="S21" s="71">
        <f t="shared" si="14"/>
        <v>50.889679715302492</v>
      </c>
      <c r="T21" s="20">
        <f t="shared" si="15"/>
        <v>22.58064516129032</v>
      </c>
      <c r="U21" s="13">
        <f t="shared" si="16"/>
        <v>54.838709677419352</v>
      </c>
      <c r="V21" s="13">
        <f t="shared" si="17"/>
        <v>16.129032258064516</v>
      </c>
      <c r="W21" s="13">
        <f t="shared" si="18"/>
        <v>6.4516129032258061</v>
      </c>
      <c r="X21" s="13">
        <f t="shared" si="19"/>
        <v>0</v>
      </c>
    </row>
    <row r="22" spans="2:24">
      <c r="B22" s="9" t="s">
        <v>26</v>
      </c>
      <c r="C22" s="10">
        <v>28</v>
      </c>
      <c r="D22" s="10">
        <v>21</v>
      </c>
      <c r="E22" s="10">
        <v>28</v>
      </c>
      <c r="F22" s="10">
        <v>24</v>
      </c>
      <c r="G22" s="42">
        <v>33</v>
      </c>
      <c r="H22" s="22">
        <v>0</v>
      </c>
      <c r="I22" s="10">
        <v>1</v>
      </c>
      <c r="J22" s="10">
        <v>0</v>
      </c>
      <c r="K22" s="10">
        <v>1</v>
      </c>
      <c r="L22" s="10">
        <v>0</v>
      </c>
      <c r="N22" s="9" t="s">
        <v>26</v>
      </c>
      <c r="O22" s="13">
        <f t="shared" si="10"/>
        <v>20.8955223880597</v>
      </c>
      <c r="P22" s="13">
        <f t="shared" si="11"/>
        <v>15.671641791044777</v>
      </c>
      <c r="Q22" s="13">
        <f t="shared" si="12"/>
        <v>20.8955223880597</v>
      </c>
      <c r="R22" s="13">
        <f>F22/(F22+G22+E22+D22+C22)*100</f>
        <v>17.910447761194028</v>
      </c>
      <c r="S22" s="71">
        <f t="shared" si="14"/>
        <v>24.626865671641792</v>
      </c>
      <c r="T22" s="20">
        <f t="shared" si="15"/>
        <v>0</v>
      </c>
      <c r="U22" s="13">
        <f t="shared" si="16"/>
        <v>50</v>
      </c>
      <c r="V22" s="13">
        <f t="shared" si="17"/>
        <v>0</v>
      </c>
      <c r="W22" s="13">
        <f t="shared" si="18"/>
        <v>50</v>
      </c>
      <c r="X22" s="13">
        <f t="shared" si="19"/>
        <v>0</v>
      </c>
    </row>
    <row r="23" spans="2:24">
      <c r="B23" s="9" t="s">
        <v>28</v>
      </c>
      <c r="C23" s="10">
        <v>63</v>
      </c>
      <c r="D23" s="10">
        <v>116</v>
      </c>
      <c r="E23" s="10">
        <v>148</v>
      </c>
      <c r="F23" s="10">
        <v>79</v>
      </c>
      <c r="G23" s="42">
        <v>159</v>
      </c>
      <c r="H23" s="22">
        <v>18</v>
      </c>
      <c r="I23" s="10">
        <v>12</v>
      </c>
      <c r="J23" s="10">
        <v>7</v>
      </c>
      <c r="K23" s="10">
        <v>1</v>
      </c>
      <c r="L23" s="10">
        <v>2</v>
      </c>
      <c r="N23" s="9" t="s">
        <v>28</v>
      </c>
      <c r="O23" s="13">
        <f>C23/(C23+D23+E23+F23+G23)*100</f>
        <v>11.150442477876107</v>
      </c>
      <c r="P23" s="13">
        <f t="shared" si="11"/>
        <v>20.530973451327434</v>
      </c>
      <c r="Q23" s="13">
        <f t="shared" si="12"/>
        <v>26.194690265486724</v>
      </c>
      <c r="R23" s="13">
        <f t="shared" si="13"/>
        <v>13.982300884955754</v>
      </c>
      <c r="S23" s="71">
        <f t="shared" si="14"/>
        <v>28.141592920353979</v>
      </c>
      <c r="T23" s="20">
        <f t="shared" si="15"/>
        <v>45</v>
      </c>
      <c r="U23" s="13">
        <f t="shared" si="16"/>
        <v>30</v>
      </c>
      <c r="V23" s="13">
        <f t="shared" si="17"/>
        <v>17.5</v>
      </c>
      <c r="W23" s="13">
        <f t="shared" si="18"/>
        <v>2.5</v>
      </c>
      <c r="X23" s="13">
        <f t="shared" si="19"/>
        <v>5</v>
      </c>
    </row>
    <row r="24" spans="2:24">
      <c r="B24" s="4" t="s">
        <v>30</v>
      </c>
      <c r="C24" s="15"/>
      <c r="D24" s="15"/>
      <c r="E24" s="15"/>
      <c r="F24" s="43"/>
      <c r="G24" s="44"/>
      <c r="H24" s="4"/>
      <c r="I24" s="26"/>
      <c r="J24" s="26"/>
      <c r="L24" s="4"/>
      <c r="N24" s="4" t="s">
        <v>30</v>
      </c>
      <c r="O24" s="15"/>
      <c r="P24" s="15"/>
      <c r="Q24" s="15"/>
      <c r="R24" s="43"/>
      <c r="S24" s="44"/>
      <c r="T24" s="4"/>
      <c r="U24" s="26"/>
      <c r="V24" s="26"/>
      <c r="X24" s="4"/>
    </row>
    <row r="25" spans="2:24">
      <c r="B25" s="9" t="s">
        <v>31</v>
      </c>
      <c r="C25" s="10">
        <v>299</v>
      </c>
      <c r="D25" s="10">
        <v>605</v>
      </c>
      <c r="E25" s="10">
        <v>677</v>
      </c>
      <c r="F25" s="10">
        <v>449</v>
      </c>
      <c r="G25" s="42">
        <v>514</v>
      </c>
      <c r="H25" s="22">
        <v>84</v>
      </c>
      <c r="I25" s="10">
        <v>114</v>
      </c>
      <c r="J25" s="10">
        <v>45</v>
      </c>
      <c r="K25" s="10">
        <v>15</v>
      </c>
      <c r="L25" s="10">
        <v>6</v>
      </c>
      <c r="N25" s="9" t="s">
        <v>31</v>
      </c>
      <c r="O25" s="32">
        <f t="shared" ref="O25:O26" si="20">C25/(C25+D25+E25+F25+G25)*100</f>
        <v>11.75314465408805</v>
      </c>
      <c r="P25" s="32">
        <f t="shared" ref="P25:P26" si="21">D25/(D25+E25+F25+G25+C25)*100</f>
        <v>23.781446540880502</v>
      </c>
      <c r="Q25" s="32">
        <f t="shared" ref="Q25:Q26" si="22">E25/(E25+F25+G25+C25+D25)*100</f>
        <v>26.611635220125784</v>
      </c>
      <c r="R25" s="32">
        <f t="shared" ref="R25:R26" si="23">F25/(F25+G25+E25+D25+C25)*100</f>
        <v>17.64937106918239</v>
      </c>
      <c r="S25" s="88">
        <f t="shared" ref="S25:S26" si="24">G25/(G25+C25+D25+E25+F25)*100</f>
        <v>20.20440251572327</v>
      </c>
      <c r="T25" s="34">
        <f t="shared" ref="T25:T26" si="25">H25/(H25+I25+J25+K25+L25)*100</f>
        <v>31.818181818181817</v>
      </c>
      <c r="U25" s="32">
        <f t="shared" ref="U25:U26" si="26">I25/(I25+J25+K25+L25+H25)*100</f>
        <v>43.18181818181818</v>
      </c>
      <c r="V25" s="32">
        <f t="shared" ref="V25:V26" si="27">J25/(J25+K25+L25+H25+I25)*100</f>
        <v>17.045454545454543</v>
      </c>
      <c r="W25" s="32">
        <f t="shared" ref="W25:W26" si="28">K25/(K25+L25+J25+I25+H25)*100</f>
        <v>5.6818181818181817</v>
      </c>
      <c r="X25" s="32">
        <f t="shared" ref="X25:X26" si="29">L25/(L25+H25+I25+J25+K25)*100</f>
        <v>2.2727272727272729</v>
      </c>
    </row>
    <row r="26" spans="2:24">
      <c r="B26" s="9" t="s">
        <v>33</v>
      </c>
      <c r="C26" s="10">
        <v>96</v>
      </c>
      <c r="D26" s="10">
        <v>276</v>
      </c>
      <c r="E26" s="10">
        <v>277</v>
      </c>
      <c r="F26" s="10">
        <v>167</v>
      </c>
      <c r="G26" s="42">
        <v>143</v>
      </c>
      <c r="H26" s="22">
        <v>26</v>
      </c>
      <c r="I26" s="10">
        <v>25</v>
      </c>
      <c r="J26" s="10">
        <v>18</v>
      </c>
      <c r="K26" s="10">
        <v>8</v>
      </c>
      <c r="L26" s="10">
        <v>2</v>
      </c>
      <c r="N26" s="9" t="s">
        <v>33</v>
      </c>
      <c r="O26" s="32">
        <f t="shared" si="20"/>
        <v>10.010427528675704</v>
      </c>
      <c r="P26" s="32">
        <f t="shared" si="21"/>
        <v>28.779979144942647</v>
      </c>
      <c r="Q26" s="32">
        <f t="shared" si="22"/>
        <v>28.884254431699684</v>
      </c>
      <c r="R26" s="32">
        <f t="shared" si="23"/>
        <v>17.413972888425445</v>
      </c>
      <c r="S26" s="88">
        <f t="shared" si="24"/>
        <v>14.911366006256518</v>
      </c>
      <c r="T26" s="34">
        <f t="shared" si="25"/>
        <v>32.911392405063289</v>
      </c>
      <c r="U26" s="32">
        <f t="shared" si="26"/>
        <v>31.645569620253166</v>
      </c>
      <c r="V26" s="32">
        <f t="shared" si="27"/>
        <v>22.784810126582279</v>
      </c>
      <c r="W26" s="32">
        <f t="shared" si="28"/>
        <v>10.126582278481013</v>
      </c>
      <c r="X26" s="32">
        <f t="shared" si="29"/>
        <v>2.5316455696202533</v>
      </c>
    </row>
  </sheetData>
  <mergeCells count="6">
    <mergeCell ref="T7:X7"/>
    <mergeCell ref="O7:S7"/>
    <mergeCell ref="B7:B8"/>
    <mergeCell ref="C7:G7"/>
    <mergeCell ref="H7:L7"/>
    <mergeCell ref="N7:N8"/>
  </mergeCells>
  <hyperlinks>
    <hyperlink ref="B3" location="Index!A1" display="&lt;&lt; back"/>
  </hyperlinks>
  <pageMargins left="0.70866141732283472" right="0.70866141732283472" top="0.74803149606299213" bottom="0.74803149606299213" header="0.31496062992125984" footer="0.31496062992125984"/>
  <pageSetup paperSize="9" scale="79" orientation="landscape" verticalDpi="0"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dimension ref="A1:P25"/>
  <sheetViews>
    <sheetView showGridLines="0" zoomScaleNormal="100" workbookViewId="0"/>
  </sheetViews>
  <sheetFormatPr defaultRowHeight="14.4"/>
  <cols>
    <col min="1" max="1" width="3.44140625" customWidth="1"/>
    <col min="2" max="2" width="28.33203125" customWidth="1"/>
    <col min="3" max="8" width="12.6640625" customWidth="1"/>
    <col min="9" max="9" width="3.44140625" customWidth="1"/>
    <col min="10" max="10" width="27.6640625" customWidth="1"/>
    <col min="11" max="16" width="12.6640625" customWidth="1"/>
  </cols>
  <sheetData>
    <row r="1" spans="1:16" ht="17.399999999999999">
      <c r="B1" s="1" t="s">
        <v>4</v>
      </c>
      <c r="H1" s="180"/>
      <c r="I1" s="180"/>
      <c r="J1" s="180"/>
      <c r="K1" s="180"/>
      <c r="L1" s="180"/>
    </row>
    <row r="2" spans="1:16" ht="19.8">
      <c r="A2" s="23"/>
      <c r="B2" s="1" t="s">
        <v>101</v>
      </c>
      <c r="H2" s="180"/>
      <c r="I2" s="180"/>
      <c r="J2" s="180"/>
      <c r="K2" s="180"/>
      <c r="L2" s="180"/>
    </row>
    <row r="3" spans="1:16">
      <c r="B3" s="146" t="s">
        <v>5</v>
      </c>
    </row>
    <row r="4" spans="1:16" ht="18" customHeight="1">
      <c r="B4" s="1" t="s">
        <v>103</v>
      </c>
      <c r="C4" s="1"/>
      <c r="D4" s="1"/>
      <c r="E4" s="1"/>
      <c r="F4" s="1"/>
      <c r="G4" s="1"/>
      <c r="H4" s="1"/>
    </row>
    <row r="5" spans="1:16" ht="4.5" customHeight="1"/>
    <row r="6" spans="1:16">
      <c r="B6" s="16" t="s">
        <v>47</v>
      </c>
      <c r="J6" s="16" t="s">
        <v>48</v>
      </c>
    </row>
    <row r="7" spans="1:16" ht="30.6">
      <c r="B7" s="3" t="s">
        <v>35</v>
      </c>
      <c r="C7" s="3" t="s">
        <v>104</v>
      </c>
      <c r="D7" s="3" t="s">
        <v>105</v>
      </c>
      <c r="E7" s="3" t="s">
        <v>106</v>
      </c>
      <c r="F7" s="3" t="s">
        <v>107</v>
      </c>
      <c r="G7" s="3" t="s">
        <v>108</v>
      </c>
      <c r="H7" s="3" t="s">
        <v>53</v>
      </c>
      <c r="J7" s="3" t="s">
        <v>35</v>
      </c>
      <c r="K7" s="3" t="s">
        <v>104</v>
      </c>
      <c r="L7" s="3" t="s">
        <v>105</v>
      </c>
      <c r="M7" s="3" t="s">
        <v>106</v>
      </c>
      <c r="N7" s="3" t="s">
        <v>107</v>
      </c>
      <c r="O7" s="3" t="s">
        <v>108</v>
      </c>
      <c r="P7" s="3" t="s">
        <v>53</v>
      </c>
    </row>
    <row r="8" spans="1:16">
      <c r="B8" s="4" t="s">
        <v>0</v>
      </c>
      <c r="C8" s="5"/>
      <c r="D8" s="5"/>
      <c r="E8" s="5"/>
      <c r="F8" s="5"/>
      <c r="G8" s="5"/>
      <c r="H8" s="5"/>
      <c r="J8" s="4" t="s">
        <v>0</v>
      </c>
      <c r="K8" s="5"/>
      <c r="L8" s="5"/>
      <c r="M8" s="5"/>
      <c r="N8" s="5"/>
    </row>
    <row r="9" spans="1:16">
      <c r="B9" s="6" t="s">
        <v>0</v>
      </c>
      <c r="C9" s="7">
        <v>39</v>
      </c>
      <c r="D9" s="7">
        <v>259</v>
      </c>
      <c r="E9" s="7">
        <v>973</v>
      </c>
      <c r="F9" s="7">
        <v>1221</v>
      </c>
      <c r="G9" s="7">
        <v>190</v>
      </c>
      <c r="H9" s="7">
        <v>821</v>
      </c>
      <c r="J9" s="6" t="s">
        <v>0</v>
      </c>
      <c r="K9" s="11">
        <f>C9/(C9+D9+E9+F9+G9+H9)*100</f>
        <v>1.1133314302026833</v>
      </c>
      <c r="L9" s="11">
        <f>D9/(D9+E9+F9+G9+H9+C9)*100</f>
        <v>7.3936625749357692</v>
      </c>
      <c r="M9" s="11">
        <f>E9/(E9+F9+G9+H9+D9+C9)*100</f>
        <v>27.776191835569513</v>
      </c>
      <c r="N9" s="11">
        <f>F9/(F9+G9+H9+E9+D9+C9)*100</f>
        <v>34.855837853268632</v>
      </c>
      <c r="O9" s="11">
        <f>G9/(G9+H9+E9+F9+D9+C9)*100</f>
        <v>5.4239223522694839</v>
      </c>
      <c r="P9" s="11">
        <f>H9/(H9+G9+F9+E9+D9+C9)*100</f>
        <v>23.437053953753924</v>
      </c>
    </row>
    <row r="10" spans="1:16">
      <c r="B10" s="4" t="s">
        <v>7</v>
      </c>
      <c r="C10" s="8"/>
      <c r="D10" s="8"/>
      <c r="E10" s="8"/>
      <c r="F10" s="8"/>
      <c r="G10" s="8"/>
      <c r="H10" s="8"/>
      <c r="J10" s="4" t="s">
        <v>7</v>
      </c>
      <c r="K10" s="12"/>
      <c r="L10" s="12"/>
      <c r="M10" s="12"/>
      <c r="N10" s="12"/>
      <c r="O10" s="12"/>
      <c r="P10" s="12"/>
    </row>
    <row r="11" spans="1:16">
      <c r="B11" s="9" t="s">
        <v>1</v>
      </c>
      <c r="C11" s="10">
        <v>7</v>
      </c>
      <c r="D11" s="10">
        <v>60</v>
      </c>
      <c r="E11" s="10">
        <v>178</v>
      </c>
      <c r="F11" s="10">
        <v>209</v>
      </c>
      <c r="G11" s="10">
        <v>36</v>
      </c>
      <c r="H11" s="10">
        <v>191</v>
      </c>
      <c r="J11" s="9" t="s">
        <v>1</v>
      </c>
      <c r="K11" s="13">
        <f t="shared" ref="K11:K14" si="0">C11/(C11+D11+E11+F11+G11+H11)*100</f>
        <v>1.0279001468428781</v>
      </c>
      <c r="L11" s="13">
        <f t="shared" ref="L11:L14" si="1">D11/(D11+E11+F11+G11+H11+C11)*100</f>
        <v>8.8105726872246706</v>
      </c>
      <c r="M11" s="13">
        <f t="shared" ref="M11:M14" si="2">E11/(E11+F11+G11+H11+D11+C11)*100</f>
        <v>26.138032305433185</v>
      </c>
      <c r="N11" s="13">
        <f t="shared" ref="N11:N14" si="3">F11/(F11+G11+H11+E11+D11+C11)*100</f>
        <v>30.690161527165934</v>
      </c>
      <c r="O11" s="13">
        <f t="shared" ref="O11:O14" si="4">G11/(G11+H11+E11+F11+D11+C11)*100</f>
        <v>5.286343612334802</v>
      </c>
      <c r="P11" s="13">
        <f t="shared" ref="P11:P14" si="5">H11/(H11+G11+F11+E11+D11+C11)*100</f>
        <v>28.046989720998532</v>
      </c>
    </row>
    <row r="12" spans="1:16">
      <c r="B12" s="9" t="s">
        <v>9</v>
      </c>
      <c r="C12" s="10">
        <v>16</v>
      </c>
      <c r="D12" s="10">
        <v>88</v>
      </c>
      <c r="E12" s="10">
        <v>329</v>
      </c>
      <c r="F12" s="10">
        <v>415</v>
      </c>
      <c r="G12" s="10">
        <v>67</v>
      </c>
      <c r="H12" s="10">
        <v>272</v>
      </c>
      <c r="J12" s="9" t="s">
        <v>9</v>
      </c>
      <c r="K12" s="13">
        <f t="shared" si="0"/>
        <v>1.3479359730412805</v>
      </c>
      <c r="L12" s="13">
        <f t="shared" si="1"/>
        <v>7.4136478517270428</v>
      </c>
      <c r="M12" s="13">
        <f t="shared" si="2"/>
        <v>27.716933445661329</v>
      </c>
      <c r="N12" s="13">
        <f t="shared" si="3"/>
        <v>34.962089300758215</v>
      </c>
      <c r="O12" s="13">
        <f t="shared" si="4"/>
        <v>5.6444818871103619</v>
      </c>
      <c r="P12" s="13">
        <f t="shared" si="5"/>
        <v>22.91491154170177</v>
      </c>
    </row>
    <row r="13" spans="1:16">
      <c r="B13" s="9" t="s">
        <v>11</v>
      </c>
      <c r="C13" s="10">
        <v>10</v>
      </c>
      <c r="D13" s="10">
        <v>73</v>
      </c>
      <c r="E13" s="10">
        <v>319</v>
      </c>
      <c r="F13" s="10">
        <v>357</v>
      </c>
      <c r="G13" s="10">
        <v>69</v>
      </c>
      <c r="H13" s="10">
        <v>237</v>
      </c>
      <c r="J13" s="9" t="s">
        <v>11</v>
      </c>
      <c r="K13" s="13">
        <f t="shared" si="0"/>
        <v>0.93896713615023475</v>
      </c>
      <c r="L13" s="13">
        <f t="shared" si="1"/>
        <v>6.854460093896714</v>
      </c>
      <c r="M13" s="13">
        <f t="shared" si="2"/>
        <v>29.953051643192492</v>
      </c>
      <c r="N13" s="13">
        <f t="shared" si="3"/>
        <v>33.521126760563376</v>
      </c>
      <c r="O13" s="13">
        <f t="shared" si="4"/>
        <v>6.4788732394366191</v>
      </c>
      <c r="P13" s="13">
        <f t="shared" si="5"/>
        <v>22.253521126760564</v>
      </c>
    </row>
    <row r="14" spans="1:16">
      <c r="B14" s="9" t="s">
        <v>13</v>
      </c>
      <c r="C14" s="10">
        <v>6</v>
      </c>
      <c r="D14" s="10">
        <v>38</v>
      </c>
      <c r="E14" s="10">
        <v>147</v>
      </c>
      <c r="F14" s="10">
        <v>240</v>
      </c>
      <c r="G14" s="10">
        <v>18</v>
      </c>
      <c r="H14" s="10">
        <v>121</v>
      </c>
      <c r="J14" s="9" t="s">
        <v>13</v>
      </c>
      <c r="K14" s="13">
        <f t="shared" si="0"/>
        <v>1.0526315789473684</v>
      </c>
      <c r="L14" s="13">
        <f t="shared" si="1"/>
        <v>6.666666666666667</v>
      </c>
      <c r="M14" s="13">
        <f t="shared" si="2"/>
        <v>25.789473684210527</v>
      </c>
      <c r="N14" s="13">
        <f t="shared" si="3"/>
        <v>42.105263157894733</v>
      </c>
      <c r="O14" s="13">
        <f t="shared" si="4"/>
        <v>3.1578947368421053</v>
      </c>
      <c r="P14" s="13">
        <f t="shared" si="5"/>
        <v>21.228070175438596</v>
      </c>
    </row>
    <row r="15" spans="1:16">
      <c r="B15" s="4" t="s">
        <v>15</v>
      </c>
      <c r="C15" s="8"/>
      <c r="D15" s="8"/>
      <c r="E15" s="8"/>
      <c r="F15" s="8"/>
      <c r="G15" s="8"/>
      <c r="H15" s="8"/>
      <c r="J15" s="4" t="s">
        <v>15</v>
      </c>
      <c r="K15" s="8"/>
      <c r="L15" s="8"/>
      <c r="M15" s="8"/>
      <c r="N15" s="8"/>
      <c r="O15" s="8"/>
      <c r="P15" s="8"/>
    </row>
    <row r="16" spans="1:16">
      <c r="B16" s="9" t="s">
        <v>16</v>
      </c>
      <c r="C16" s="10">
        <v>10</v>
      </c>
      <c r="D16" s="10">
        <v>79</v>
      </c>
      <c r="E16" s="10">
        <v>312</v>
      </c>
      <c r="F16" s="10">
        <v>342</v>
      </c>
      <c r="G16" s="10">
        <v>48</v>
      </c>
      <c r="H16" s="10">
        <v>246</v>
      </c>
      <c r="I16" s="10"/>
      <c r="J16" s="9" t="s">
        <v>16</v>
      </c>
      <c r="K16" s="13">
        <f t="shared" ref="K16:K22" si="6">C16/(C16+D16+E16+F16+G16+H16)*100</f>
        <v>0.96432015429122475</v>
      </c>
      <c r="L16" s="13">
        <f t="shared" ref="L16:L22" si="7">D16/(D16+E16+F16+G16+H16+C16)*100</f>
        <v>7.6181292189006751</v>
      </c>
      <c r="M16" s="13">
        <f t="shared" ref="M16:M22" si="8">E16/(E16+F16+G16+H16+D16+C16)*100</f>
        <v>30.086788813886212</v>
      </c>
      <c r="N16" s="13">
        <f t="shared" ref="N16:N22" si="9">F16/(F16+G16+H16+E16+D16+C16)*100</f>
        <v>32.979749276759883</v>
      </c>
      <c r="O16" s="13">
        <f t="shared" ref="O16:O22" si="10">G16/(G16+H16+E16+F16+D16+C16)*100</f>
        <v>4.628736740597879</v>
      </c>
      <c r="P16" s="13">
        <f t="shared" ref="P16:P22" si="11">H16/(H16+G16+F16+E16+D16+C16)*100</f>
        <v>23.722275795564126</v>
      </c>
    </row>
    <row r="17" spans="2:16">
      <c r="B17" s="9" t="s">
        <v>18</v>
      </c>
      <c r="C17" s="10">
        <v>4</v>
      </c>
      <c r="D17" s="10">
        <v>25</v>
      </c>
      <c r="E17" s="10">
        <v>89</v>
      </c>
      <c r="F17" s="10">
        <v>96</v>
      </c>
      <c r="G17" s="10">
        <v>4</v>
      </c>
      <c r="H17" s="10">
        <v>60</v>
      </c>
      <c r="J17" s="9" t="s">
        <v>18</v>
      </c>
      <c r="K17" s="13">
        <f t="shared" si="6"/>
        <v>1.4388489208633095</v>
      </c>
      <c r="L17" s="13">
        <f t="shared" si="7"/>
        <v>8.9928057553956826</v>
      </c>
      <c r="M17" s="13">
        <f t="shared" si="8"/>
        <v>32.014388489208635</v>
      </c>
      <c r="N17" s="13">
        <f t="shared" si="9"/>
        <v>34.532374100719423</v>
      </c>
      <c r="O17" s="13">
        <f t="shared" si="10"/>
        <v>1.4388489208633095</v>
      </c>
      <c r="P17" s="13">
        <f t="shared" si="11"/>
        <v>21.582733812949641</v>
      </c>
    </row>
    <row r="18" spans="2:16">
      <c r="B18" s="9" t="s">
        <v>20</v>
      </c>
      <c r="C18" s="10">
        <v>14</v>
      </c>
      <c r="D18" s="10">
        <v>102</v>
      </c>
      <c r="E18" s="10">
        <v>295</v>
      </c>
      <c r="F18" s="10">
        <v>345</v>
      </c>
      <c r="G18" s="10">
        <v>56</v>
      </c>
      <c r="H18" s="10">
        <v>255</v>
      </c>
      <c r="J18" s="9" t="s">
        <v>20</v>
      </c>
      <c r="K18" s="13">
        <f t="shared" si="6"/>
        <v>1.3120899718837862</v>
      </c>
      <c r="L18" s="13">
        <f t="shared" si="7"/>
        <v>9.5595126522961582</v>
      </c>
      <c r="M18" s="13">
        <f t="shared" si="8"/>
        <v>27.647610121836923</v>
      </c>
      <c r="N18" s="13">
        <f t="shared" si="9"/>
        <v>32.333645735707591</v>
      </c>
      <c r="O18" s="13">
        <f t="shared" si="10"/>
        <v>5.2483598875351447</v>
      </c>
      <c r="P18" s="13">
        <f t="shared" si="11"/>
        <v>23.898781630740391</v>
      </c>
    </row>
    <row r="19" spans="2:16">
      <c r="B19" s="9" t="s">
        <v>22</v>
      </c>
      <c r="C19" s="10">
        <v>2</v>
      </c>
      <c r="D19" s="10">
        <v>7</v>
      </c>
      <c r="E19" s="10">
        <v>38</v>
      </c>
      <c r="F19" s="10">
        <v>58</v>
      </c>
      <c r="G19" s="10">
        <v>8</v>
      </c>
      <c r="H19" s="10">
        <v>28</v>
      </c>
      <c r="J19" s="9" t="s">
        <v>22</v>
      </c>
      <c r="K19" s="13">
        <f t="shared" si="6"/>
        <v>1.4184397163120568</v>
      </c>
      <c r="L19" s="13">
        <f t="shared" si="7"/>
        <v>4.9645390070921991</v>
      </c>
      <c r="M19" s="13">
        <f t="shared" si="8"/>
        <v>26.950354609929079</v>
      </c>
      <c r="N19" s="13">
        <f t="shared" si="9"/>
        <v>41.134751773049643</v>
      </c>
      <c r="O19" s="13">
        <f t="shared" si="10"/>
        <v>5.6737588652482271</v>
      </c>
      <c r="P19" s="13">
        <f t="shared" si="11"/>
        <v>19.858156028368796</v>
      </c>
    </row>
    <row r="20" spans="2:16">
      <c r="B20" s="9" t="s">
        <v>24</v>
      </c>
      <c r="C20" s="10">
        <v>3</v>
      </c>
      <c r="D20" s="10">
        <v>6</v>
      </c>
      <c r="E20" s="10">
        <v>45</v>
      </c>
      <c r="F20" s="10">
        <v>120</v>
      </c>
      <c r="G20" s="10">
        <v>34</v>
      </c>
      <c r="H20" s="10">
        <v>73</v>
      </c>
      <c r="J20" s="9" t="s">
        <v>24</v>
      </c>
      <c r="K20" s="13">
        <f t="shared" si="6"/>
        <v>1.0676156583629894</v>
      </c>
      <c r="L20" s="13">
        <f t="shared" si="7"/>
        <v>2.1352313167259789</v>
      </c>
      <c r="M20" s="13">
        <f t="shared" si="8"/>
        <v>16.014234875444842</v>
      </c>
      <c r="N20" s="13">
        <f t="shared" si="9"/>
        <v>42.704626334519574</v>
      </c>
      <c r="O20" s="13">
        <f t="shared" si="10"/>
        <v>12.099644128113878</v>
      </c>
      <c r="P20" s="13">
        <f t="shared" si="11"/>
        <v>25.978647686832741</v>
      </c>
    </row>
    <row r="21" spans="2:16">
      <c r="B21" s="9" t="s">
        <v>26</v>
      </c>
      <c r="C21" s="10">
        <v>2</v>
      </c>
      <c r="D21" s="10">
        <v>9</v>
      </c>
      <c r="E21" s="10">
        <v>41</v>
      </c>
      <c r="F21" s="10">
        <v>48</v>
      </c>
      <c r="G21" s="10">
        <v>1</v>
      </c>
      <c r="H21" s="10">
        <v>33</v>
      </c>
      <c r="J21" s="9" t="s">
        <v>26</v>
      </c>
      <c r="K21" s="13">
        <f t="shared" si="6"/>
        <v>1.4925373134328357</v>
      </c>
      <c r="L21" s="13">
        <f t="shared" si="7"/>
        <v>6.7164179104477615</v>
      </c>
      <c r="M21" s="13">
        <f t="shared" si="8"/>
        <v>30.597014925373134</v>
      </c>
      <c r="N21" s="13">
        <f t="shared" si="9"/>
        <v>35.820895522388057</v>
      </c>
      <c r="O21" s="13">
        <f t="shared" si="10"/>
        <v>0.74626865671641784</v>
      </c>
      <c r="P21" s="13">
        <f t="shared" si="11"/>
        <v>24.626865671641792</v>
      </c>
    </row>
    <row r="22" spans="2:16">
      <c r="B22" s="9" t="s">
        <v>28</v>
      </c>
      <c r="C22" s="10">
        <v>4</v>
      </c>
      <c r="D22" s="10">
        <v>31</v>
      </c>
      <c r="E22" s="10">
        <v>153</v>
      </c>
      <c r="F22" s="10">
        <v>212</v>
      </c>
      <c r="G22" s="10">
        <v>39</v>
      </c>
      <c r="H22" s="10">
        <v>126</v>
      </c>
      <c r="J22" s="9" t="s">
        <v>28</v>
      </c>
      <c r="K22" s="13">
        <f t="shared" si="6"/>
        <v>0.70796460176991149</v>
      </c>
      <c r="L22" s="13">
        <f t="shared" si="7"/>
        <v>5.4867256637168138</v>
      </c>
      <c r="M22" s="13">
        <f t="shared" si="8"/>
        <v>27.079646017699115</v>
      </c>
      <c r="N22" s="13">
        <f t="shared" si="9"/>
        <v>37.522123893805308</v>
      </c>
      <c r="O22" s="13">
        <f t="shared" si="10"/>
        <v>6.9026548672566372</v>
      </c>
      <c r="P22" s="13">
        <f t="shared" si="11"/>
        <v>22.300884955752213</v>
      </c>
    </row>
    <row r="23" spans="2:16">
      <c r="B23" s="4" t="s">
        <v>30</v>
      </c>
      <c r="C23" s="15"/>
      <c r="D23" s="15"/>
      <c r="E23" s="15"/>
      <c r="F23" s="15"/>
      <c r="G23" s="15"/>
      <c r="H23" s="15"/>
      <c r="J23" s="4" t="s">
        <v>30</v>
      </c>
      <c r="K23" s="26"/>
      <c r="L23" s="26"/>
      <c r="M23" s="26"/>
      <c r="N23" s="26"/>
      <c r="O23" s="26"/>
      <c r="P23" s="26"/>
    </row>
    <row r="24" spans="2:16">
      <c r="B24" s="9" t="s">
        <v>31</v>
      </c>
      <c r="C24" s="10">
        <v>30</v>
      </c>
      <c r="D24" s="10">
        <v>190</v>
      </c>
      <c r="E24" s="10">
        <v>680</v>
      </c>
      <c r="F24" s="10">
        <v>875</v>
      </c>
      <c r="G24" s="10">
        <v>151</v>
      </c>
      <c r="H24" s="10">
        <v>618</v>
      </c>
      <c r="J24" s="9" t="s">
        <v>31</v>
      </c>
      <c r="K24" s="32">
        <f t="shared" ref="K24:K25" si="12">C24/(C24+D24+E24+F24+G24+H24)*100</f>
        <v>1.179245283018868</v>
      </c>
      <c r="L24" s="32">
        <f t="shared" ref="L24:L25" si="13">D24/(D24+E24+F24+G24+H24+C24)*100</f>
        <v>7.4685534591194962</v>
      </c>
      <c r="M24" s="32">
        <f t="shared" ref="M24:M25" si="14">E24/(E24+F24+G24+H24+D24+C24)*100</f>
        <v>26.729559748427672</v>
      </c>
      <c r="N24" s="32">
        <f t="shared" ref="N24:N25" si="15">F24/(F24+G24+H24+E24+D24+C24)*100</f>
        <v>34.394654088050316</v>
      </c>
      <c r="O24" s="32">
        <f t="shared" ref="O24:O25" si="16">G24/(G24+H24+E24+F24+D24+C24)*100</f>
        <v>5.9355345911949691</v>
      </c>
      <c r="P24" s="32">
        <f t="shared" ref="P24:P25" si="17">H24/(H24+G24+F24+E24+D24+C24)*100</f>
        <v>24.29245283018868</v>
      </c>
    </row>
    <row r="25" spans="2:16">
      <c r="B25" s="9" t="s">
        <v>33</v>
      </c>
      <c r="C25" s="10">
        <v>9</v>
      </c>
      <c r="D25" s="10">
        <v>69</v>
      </c>
      <c r="E25" s="10">
        <v>293</v>
      </c>
      <c r="F25" s="10">
        <v>346</v>
      </c>
      <c r="G25" s="10">
        <v>39</v>
      </c>
      <c r="H25" s="10">
        <v>203</v>
      </c>
      <c r="J25" s="9" t="s">
        <v>33</v>
      </c>
      <c r="K25" s="32">
        <f t="shared" si="12"/>
        <v>0.93847758081334731</v>
      </c>
      <c r="L25" s="32">
        <f t="shared" si="13"/>
        <v>7.1949947862356618</v>
      </c>
      <c r="M25" s="32">
        <f t="shared" si="14"/>
        <v>30.552659019812307</v>
      </c>
      <c r="N25" s="32">
        <f t="shared" si="15"/>
        <v>36.079249217935349</v>
      </c>
      <c r="O25" s="32">
        <f t="shared" si="16"/>
        <v>4.0667361835245046</v>
      </c>
      <c r="P25" s="32">
        <f t="shared" si="17"/>
        <v>21.167883211678831</v>
      </c>
    </row>
  </sheetData>
  <hyperlinks>
    <hyperlink ref="B3" location="Q3A!A1" display="&lt;&lt; back"/>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P25"/>
  <sheetViews>
    <sheetView showGridLines="0" zoomScaleNormal="100" workbookViewId="0"/>
  </sheetViews>
  <sheetFormatPr defaultRowHeight="14.4"/>
  <cols>
    <col min="1" max="1" width="3.44140625" customWidth="1"/>
    <col min="2" max="2" width="28.33203125" customWidth="1"/>
    <col min="3" max="8" width="12.6640625" customWidth="1"/>
    <col min="9" max="9" width="3.44140625" customWidth="1"/>
    <col min="10" max="10" width="27.6640625" customWidth="1"/>
    <col min="11" max="16" width="12.6640625" customWidth="1"/>
  </cols>
  <sheetData>
    <row r="1" spans="1:16" ht="17.399999999999999">
      <c r="B1" s="1" t="s">
        <v>4</v>
      </c>
    </row>
    <row r="2" spans="1:16" ht="19.8">
      <c r="A2" s="23"/>
      <c r="B2" s="1" t="s">
        <v>101</v>
      </c>
    </row>
    <row r="3" spans="1:16">
      <c r="B3" s="146" t="s">
        <v>5</v>
      </c>
    </row>
    <row r="4" spans="1:16" ht="18" customHeight="1">
      <c r="B4" s="1" t="s">
        <v>122</v>
      </c>
      <c r="C4" s="1"/>
      <c r="D4" s="1"/>
      <c r="E4" s="1"/>
      <c r="F4" s="1"/>
      <c r="G4" s="1"/>
      <c r="H4" s="1"/>
    </row>
    <row r="5" spans="1:16" ht="4.5" customHeight="1"/>
    <row r="6" spans="1:16">
      <c r="B6" s="16" t="s">
        <v>47</v>
      </c>
      <c r="J6" s="16" t="s">
        <v>48</v>
      </c>
    </row>
    <row r="7" spans="1:16" ht="26.25" customHeight="1">
      <c r="B7" s="3" t="s">
        <v>35</v>
      </c>
      <c r="C7" s="3" t="s">
        <v>65</v>
      </c>
      <c r="D7" s="3" t="s">
        <v>68</v>
      </c>
      <c r="E7" s="3" t="s">
        <v>66</v>
      </c>
      <c r="F7" s="3" t="s">
        <v>69</v>
      </c>
      <c r="G7" s="3" t="s">
        <v>67</v>
      </c>
      <c r="H7" s="3" t="s">
        <v>53</v>
      </c>
      <c r="J7" s="3" t="s">
        <v>35</v>
      </c>
      <c r="K7" s="3" t="s">
        <v>65</v>
      </c>
      <c r="L7" s="3" t="s">
        <v>68</v>
      </c>
      <c r="M7" s="3" t="s">
        <v>66</v>
      </c>
      <c r="N7" s="3" t="s">
        <v>69</v>
      </c>
      <c r="O7" s="3" t="s">
        <v>67</v>
      </c>
      <c r="P7" s="3" t="s">
        <v>53</v>
      </c>
    </row>
    <row r="8" spans="1:16">
      <c r="B8" s="4" t="s">
        <v>0</v>
      </c>
      <c r="C8" s="5"/>
      <c r="D8" s="5"/>
      <c r="E8" s="5"/>
      <c r="F8" s="5"/>
      <c r="G8" s="5"/>
      <c r="H8" s="5"/>
      <c r="J8" s="4" t="s">
        <v>0</v>
      </c>
      <c r="K8" s="5"/>
      <c r="L8" s="5"/>
      <c r="M8" s="5"/>
      <c r="N8" s="5"/>
    </row>
    <row r="9" spans="1:16">
      <c r="B9" s="6" t="s">
        <v>0</v>
      </c>
      <c r="C9" s="7">
        <v>111</v>
      </c>
      <c r="D9" s="7">
        <v>1603</v>
      </c>
      <c r="E9" s="7">
        <v>1870</v>
      </c>
      <c r="F9" s="7">
        <v>826</v>
      </c>
      <c r="G9" s="7">
        <v>558</v>
      </c>
      <c r="H9" s="7">
        <v>680</v>
      </c>
      <c r="J9" s="6" t="s">
        <v>0</v>
      </c>
      <c r="K9" s="11">
        <f>C9/(C9+D9+E9+F9+G9+H9)*100</f>
        <v>1.9652974504249292</v>
      </c>
      <c r="L9" s="11">
        <f>D9/(D9+E9+F9+G9+H9+C9)*100</f>
        <v>28.381728045325776</v>
      </c>
      <c r="M9" s="11">
        <f>E9/(E9+F9+G9+H9+D9+C9)*100</f>
        <v>33.109065155807365</v>
      </c>
      <c r="N9" s="11">
        <f>F9/(F9+G9+H9+E9+D9+C9)*100</f>
        <v>14.624645892351273</v>
      </c>
      <c r="O9" s="11">
        <f>G9/(G9+H9+E9+F9+D9+C9)*100</f>
        <v>9.879603399433428</v>
      </c>
      <c r="P9" s="11">
        <f>H9/(H9+G9+F9+E9+D9+C9)*100</f>
        <v>12.039660056657224</v>
      </c>
    </row>
    <row r="10" spans="1:16">
      <c r="B10" s="4" t="s">
        <v>7</v>
      </c>
      <c r="C10" s="8"/>
      <c r="D10" s="8"/>
      <c r="E10" s="8"/>
      <c r="F10" s="8"/>
      <c r="G10" s="8"/>
      <c r="H10" s="8"/>
      <c r="J10" s="4" t="s">
        <v>7</v>
      </c>
      <c r="K10" s="12"/>
      <c r="L10" s="12"/>
      <c r="M10" s="12"/>
      <c r="N10" s="12"/>
      <c r="O10" s="12"/>
      <c r="P10" s="12"/>
    </row>
    <row r="11" spans="1:16">
      <c r="B11" s="9" t="s">
        <v>1</v>
      </c>
      <c r="C11" s="10">
        <v>15</v>
      </c>
      <c r="D11" s="10">
        <v>295</v>
      </c>
      <c r="E11" s="10">
        <v>438</v>
      </c>
      <c r="F11" s="10">
        <v>128</v>
      </c>
      <c r="G11" s="10">
        <v>126</v>
      </c>
      <c r="H11" s="10">
        <v>189</v>
      </c>
      <c r="J11" s="9" t="s">
        <v>1</v>
      </c>
      <c r="K11" s="13">
        <f t="shared" ref="K11:K14" si="0">C11/(C11+D11+E11+F11+G11+H11)*100</f>
        <v>1.2594458438287155</v>
      </c>
      <c r="L11" s="13">
        <f t="shared" ref="L11:L14" si="1">D11/(D11+E11+F11+G11+H11+C11)*100</f>
        <v>24.769101595298068</v>
      </c>
      <c r="M11" s="13">
        <f t="shared" ref="M11:M14" si="2">E11/(E11+F11+G11+H11+D11+C11)*100</f>
        <v>36.775818639798494</v>
      </c>
      <c r="N11" s="13">
        <f t="shared" ref="N11:N14" si="3">F11/(F11+G11+H11+E11+D11+C11)*100</f>
        <v>10.747271200671705</v>
      </c>
      <c r="O11" s="13">
        <f t="shared" ref="O11:O14" si="4">G11/(G11+H11+E11+F11+D11+C11)*100</f>
        <v>10.579345088161208</v>
      </c>
      <c r="P11" s="13">
        <f t="shared" ref="P11:P14" si="5">H11/(H11+G11+F11+E11+D11+C11)*100</f>
        <v>15.869017632241814</v>
      </c>
    </row>
    <row r="12" spans="1:16">
      <c r="B12" s="9" t="s">
        <v>9</v>
      </c>
      <c r="C12" s="10">
        <v>40</v>
      </c>
      <c r="D12" s="10">
        <v>502</v>
      </c>
      <c r="E12" s="10">
        <v>726</v>
      </c>
      <c r="F12" s="10">
        <v>283</v>
      </c>
      <c r="G12" s="10">
        <v>207</v>
      </c>
      <c r="H12" s="10">
        <v>246</v>
      </c>
      <c r="J12" s="9" t="s">
        <v>9</v>
      </c>
      <c r="K12" s="13">
        <f t="shared" si="0"/>
        <v>1.996007984031936</v>
      </c>
      <c r="L12" s="13">
        <f t="shared" si="1"/>
        <v>25.049900199600799</v>
      </c>
      <c r="M12" s="13">
        <f t="shared" si="2"/>
        <v>36.227544910179645</v>
      </c>
      <c r="N12" s="13">
        <f t="shared" si="3"/>
        <v>14.12175648702595</v>
      </c>
      <c r="O12" s="13">
        <f t="shared" si="4"/>
        <v>10.32934131736527</v>
      </c>
      <c r="P12" s="13">
        <f t="shared" si="5"/>
        <v>12.275449101796406</v>
      </c>
    </row>
    <row r="13" spans="1:16">
      <c r="B13" s="9" t="s">
        <v>11</v>
      </c>
      <c r="C13" s="10">
        <v>30</v>
      </c>
      <c r="D13" s="10">
        <v>493</v>
      </c>
      <c r="E13" s="10">
        <v>468</v>
      </c>
      <c r="F13" s="10">
        <v>297</v>
      </c>
      <c r="G13" s="10">
        <v>170</v>
      </c>
      <c r="H13" s="10">
        <v>179</v>
      </c>
      <c r="J13" s="9" t="s">
        <v>11</v>
      </c>
      <c r="K13" s="13">
        <f t="shared" si="0"/>
        <v>1.8326206475259621</v>
      </c>
      <c r="L13" s="13">
        <f t="shared" si="1"/>
        <v>30.116065974343307</v>
      </c>
      <c r="M13" s="13">
        <f t="shared" si="2"/>
        <v>28.588882101405012</v>
      </c>
      <c r="N13" s="13">
        <f t="shared" si="3"/>
        <v>18.142944410507024</v>
      </c>
      <c r="O13" s="13">
        <f t="shared" si="4"/>
        <v>10.384850335980451</v>
      </c>
      <c r="P13" s="13">
        <f t="shared" si="5"/>
        <v>10.934636530238242</v>
      </c>
    </row>
    <row r="14" spans="1:16">
      <c r="B14" s="9" t="s">
        <v>13</v>
      </c>
      <c r="C14" s="10">
        <v>26</v>
      </c>
      <c r="D14" s="10">
        <v>313</v>
      </c>
      <c r="E14" s="10">
        <v>238</v>
      </c>
      <c r="F14" s="10">
        <v>118</v>
      </c>
      <c r="G14" s="10">
        <v>55</v>
      </c>
      <c r="H14" s="10">
        <v>66</v>
      </c>
      <c r="J14" s="9" t="s">
        <v>13</v>
      </c>
      <c r="K14" s="13">
        <f t="shared" si="0"/>
        <v>3.1862745098039214</v>
      </c>
      <c r="L14" s="13">
        <f t="shared" si="1"/>
        <v>38.357843137254903</v>
      </c>
      <c r="M14" s="13">
        <f t="shared" si="2"/>
        <v>29.166666666666668</v>
      </c>
      <c r="N14" s="13">
        <f t="shared" si="3"/>
        <v>14.460784313725492</v>
      </c>
      <c r="O14" s="13">
        <f t="shared" si="4"/>
        <v>6.7401960784313726</v>
      </c>
      <c r="P14" s="13">
        <f t="shared" si="5"/>
        <v>8.0882352941176467</v>
      </c>
    </row>
    <row r="15" spans="1:16">
      <c r="B15" s="4" t="s">
        <v>15</v>
      </c>
      <c r="C15" s="8"/>
      <c r="D15" s="8"/>
      <c r="E15" s="8"/>
      <c r="F15" s="8"/>
      <c r="G15" s="8"/>
      <c r="H15" s="8"/>
      <c r="J15" s="4" t="s">
        <v>15</v>
      </c>
      <c r="K15" s="8"/>
      <c r="L15" s="8"/>
      <c r="M15" s="8"/>
      <c r="N15" s="8"/>
      <c r="O15" s="8"/>
      <c r="P15" s="8"/>
    </row>
    <row r="16" spans="1:16">
      <c r="B16" s="9" t="s">
        <v>16</v>
      </c>
      <c r="C16" s="10">
        <v>42</v>
      </c>
      <c r="D16" s="10">
        <v>441</v>
      </c>
      <c r="E16" s="10">
        <v>493</v>
      </c>
      <c r="F16" s="10">
        <v>299</v>
      </c>
      <c r="G16" s="10">
        <v>197</v>
      </c>
      <c r="H16" s="10">
        <v>151</v>
      </c>
      <c r="J16" s="9" t="s">
        <v>16</v>
      </c>
      <c r="K16" s="13">
        <f t="shared" ref="K16:K22" si="6">C16/(C16+D16+E16+F16+G16+H16)*100</f>
        <v>2.5878003696857674</v>
      </c>
      <c r="L16" s="13">
        <f t="shared" ref="L16:L22" si="7">D16/(D16+E16+F16+G16+H16+C16)*100</f>
        <v>27.171903881700555</v>
      </c>
      <c r="M16" s="13">
        <f t="shared" ref="M16:M22" si="8">E16/(E16+F16+G16+H16+D16+C16)*100</f>
        <v>30.3758471965496</v>
      </c>
      <c r="N16" s="13">
        <f t="shared" ref="N16:N22" si="9">F16/(F16+G16+H16+E16+D16+C16)*100</f>
        <v>18.422674060382008</v>
      </c>
      <c r="O16" s="13">
        <f t="shared" ref="O16:O22" si="10">G16/(G16+H16+E16+F16+D16+C16)*100</f>
        <v>12.138016019716574</v>
      </c>
      <c r="P16" s="13">
        <f t="shared" ref="P16:P22" si="11">H16/(H16+G16+F16+E16+D16+C16)*100</f>
        <v>9.3037584719654944</v>
      </c>
    </row>
    <row r="17" spans="2:16">
      <c r="B17" s="9" t="s">
        <v>18</v>
      </c>
      <c r="C17" s="10">
        <v>6</v>
      </c>
      <c r="D17" s="10">
        <v>89</v>
      </c>
      <c r="E17" s="10">
        <v>300</v>
      </c>
      <c r="F17" s="10">
        <v>76</v>
      </c>
      <c r="G17" s="10">
        <v>37</v>
      </c>
      <c r="H17" s="10">
        <v>111</v>
      </c>
      <c r="J17" s="9" t="s">
        <v>18</v>
      </c>
      <c r="K17" s="13">
        <f t="shared" si="6"/>
        <v>0.96930533117932149</v>
      </c>
      <c r="L17" s="13">
        <f t="shared" si="7"/>
        <v>14.378029079159935</v>
      </c>
      <c r="M17" s="13">
        <f t="shared" si="8"/>
        <v>48.465266558966071</v>
      </c>
      <c r="N17" s="13">
        <f t="shared" si="9"/>
        <v>12.277867528271406</v>
      </c>
      <c r="O17" s="13">
        <f t="shared" si="10"/>
        <v>5.9773828756058158</v>
      </c>
      <c r="P17" s="13">
        <f t="shared" si="11"/>
        <v>17.932148626817447</v>
      </c>
    </row>
    <row r="18" spans="2:16">
      <c r="B18" s="9" t="s">
        <v>20</v>
      </c>
      <c r="C18" s="10">
        <v>41</v>
      </c>
      <c r="D18" s="10">
        <v>615</v>
      </c>
      <c r="E18" s="10">
        <v>481</v>
      </c>
      <c r="F18" s="10">
        <v>260</v>
      </c>
      <c r="G18" s="10">
        <v>132</v>
      </c>
      <c r="H18" s="10">
        <v>190</v>
      </c>
      <c r="J18" s="9" t="s">
        <v>20</v>
      </c>
      <c r="K18" s="13">
        <f t="shared" si="6"/>
        <v>2.3851076207097153</v>
      </c>
      <c r="L18" s="13">
        <f t="shared" si="7"/>
        <v>35.776614310645726</v>
      </c>
      <c r="M18" s="13">
        <f t="shared" si="8"/>
        <v>27.981384525887144</v>
      </c>
      <c r="N18" s="13">
        <f t="shared" si="9"/>
        <v>15.125072716695753</v>
      </c>
      <c r="O18" s="13">
        <f t="shared" si="10"/>
        <v>7.678883071553229</v>
      </c>
      <c r="P18" s="13">
        <f t="shared" si="11"/>
        <v>11.052937754508434</v>
      </c>
    </row>
    <row r="19" spans="2:16">
      <c r="B19" s="9" t="s">
        <v>22</v>
      </c>
      <c r="C19" s="10">
        <v>5</v>
      </c>
      <c r="D19" s="10">
        <v>70</v>
      </c>
      <c r="E19" s="10">
        <v>63</v>
      </c>
      <c r="F19" s="10">
        <v>22</v>
      </c>
      <c r="G19" s="10">
        <v>18</v>
      </c>
      <c r="H19" s="10">
        <v>16</v>
      </c>
      <c r="J19" s="9" t="s">
        <v>22</v>
      </c>
      <c r="K19" s="13">
        <f t="shared" si="6"/>
        <v>2.5773195876288657</v>
      </c>
      <c r="L19" s="13">
        <f t="shared" si="7"/>
        <v>36.082474226804123</v>
      </c>
      <c r="M19" s="13">
        <f t="shared" si="8"/>
        <v>32.47422680412371</v>
      </c>
      <c r="N19" s="13">
        <f t="shared" si="9"/>
        <v>11.340206185567011</v>
      </c>
      <c r="O19" s="13">
        <f t="shared" si="10"/>
        <v>9.2783505154639183</v>
      </c>
      <c r="P19" s="13">
        <f t="shared" si="11"/>
        <v>8.2474226804123703</v>
      </c>
    </row>
    <row r="20" spans="2:16">
      <c r="B20" s="9" t="s">
        <v>24</v>
      </c>
      <c r="C20" s="10">
        <v>4</v>
      </c>
      <c r="D20" s="10">
        <v>153</v>
      </c>
      <c r="E20" s="10">
        <v>87</v>
      </c>
      <c r="F20" s="10">
        <v>14</v>
      </c>
      <c r="G20" s="10">
        <v>53</v>
      </c>
      <c r="H20" s="10">
        <v>48</v>
      </c>
      <c r="J20" s="9" t="s">
        <v>24</v>
      </c>
      <c r="K20" s="13">
        <f t="shared" si="6"/>
        <v>1.1142061281337048</v>
      </c>
      <c r="L20" s="13">
        <f t="shared" si="7"/>
        <v>42.618384401114206</v>
      </c>
      <c r="M20" s="13">
        <f t="shared" si="8"/>
        <v>24.233983286908078</v>
      </c>
      <c r="N20" s="13">
        <f t="shared" si="9"/>
        <v>3.8997214484679668</v>
      </c>
      <c r="O20" s="13">
        <f t="shared" si="10"/>
        <v>14.763231197771587</v>
      </c>
      <c r="P20" s="13">
        <f t="shared" si="11"/>
        <v>13.370473537604457</v>
      </c>
    </row>
    <row r="21" spans="2:16">
      <c r="B21" s="9" t="s">
        <v>26</v>
      </c>
      <c r="C21" s="10">
        <v>1</v>
      </c>
      <c r="D21" s="10">
        <v>44</v>
      </c>
      <c r="E21" s="10">
        <v>92</v>
      </c>
      <c r="F21" s="10">
        <v>26</v>
      </c>
      <c r="G21" s="10">
        <v>24</v>
      </c>
      <c r="H21" s="10">
        <v>33</v>
      </c>
      <c r="J21" s="9" t="s">
        <v>26</v>
      </c>
      <c r="K21" s="13">
        <f t="shared" si="6"/>
        <v>0.45454545454545453</v>
      </c>
      <c r="L21" s="13">
        <f t="shared" si="7"/>
        <v>20</v>
      </c>
      <c r="M21" s="13">
        <f t="shared" si="8"/>
        <v>41.818181818181813</v>
      </c>
      <c r="N21" s="13">
        <f t="shared" si="9"/>
        <v>11.818181818181818</v>
      </c>
      <c r="O21" s="13">
        <f t="shared" si="10"/>
        <v>10.909090909090908</v>
      </c>
      <c r="P21" s="13">
        <f t="shared" si="11"/>
        <v>15</v>
      </c>
    </row>
    <row r="22" spans="2:16">
      <c r="B22" s="9" t="s">
        <v>28</v>
      </c>
      <c r="C22" s="10">
        <v>12</v>
      </c>
      <c r="D22" s="10">
        <v>191</v>
      </c>
      <c r="E22" s="10">
        <v>354</v>
      </c>
      <c r="F22" s="10">
        <v>129</v>
      </c>
      <c r="G22" s="10">
        <v>97</v>
      </c>
      <c r="H22" s="10">
        <v>131</v>
      </c>
      <c r="J22" s="9" t="s">
        <v>28</v>
      </c>
      <c r="K22" s="13">
        <f t="shared" si="6"/>
        <v>1.3129102844638949</v>
      </c>
      <c r="L22" s="13">
        <f t="shared" si="7"/>
        <v>20.897155361050331</v>
      </c>
      <c r="M22" s="13">
        <f t="shared" si="8"/>
        <v>38.730853391684903</v>
      </c>
      <c r="N22" s="13">
        <f t="shared" si="9"/>
        <v>14.113785557986871</v>
      </c>
      <c r="O22" s="13">
        <f t="shared" si="10"/>
        <v>10.612691466083151</v>
      </c>
      <c r="P22" s="13">
        <f t="shared" si="11"/>
        <v>14.332603938730854</v>
      </c>
    </row>
    <row r="23" spans="2:16">
      <c r="B23" s="4" t="s">
        <v>30</v>
      </c>
      <c r="C23" s="15"/>
      <c r="D23" s="15"/>
      <c r="E23" s="15"/>
      <c r="F23" s="15"/>
      <c r="G23" s="15"/>
      <c r="H23" s="15"/>
      <c r="J23" s="4" t="s">
        <v>30</v>
      </c>
      <c r="K23" s="26"/>
      <c r="L23" s="26"/>
      <c r="M23" s="26"/>
      <c r="N23" s="26"/>
      <c r="O23" s="26"/>
      <c r="P23" s="26"/>
    </row>
    <row r="24" spans="2:16">
      <c r="B24" s="9" t="s">
        <v>31</v>
      </c>
      <c r="C24" s="10">
        <v>73</v>
      </c>
      <c r="D24" s="10">
        <v>1221</v>
      </c>
      <c r="E24" s="10">
        <v>1393</v>
      </c>
      <c r="F24" s="10">
        <v>565</v>
      </c>
      <c r="G24" s="10">
        <v>381</v>
      </c>
      <c r="H24" s="10">
        <v>519</v>
      </c>
      <c r="J24" s="9" t="s">
        <v>31</v>
      </c>
      <c r="K24" s="32">
        <f t="shared" ref="K24:K25" si="12">C24/(C24+D24+E24+F24+G24+H24)*100</f>
        <v>1.7581888246628132</v>
      </c>
      <c r="L24" s="32">
        <f t="shared" ref="L24:L25" si="13">D24/(D24+E24+F24+G24+H24+C24)*100</f>
        <v>29.407514450867051</v>
      </c>
      <c r="M24" s="32">
        <f t="shared" ref="M24:M25" si="14">E24/(E24+F24+G24+H24+D24+C24)*100</f>
        <v>33.550096339113679</v>
      </c>
      <c r="N24" s="32">
        <f t="shared" ref="N24:N25" si="15">F24/(F24+G24+H24+E24+D24+C24)*100</f>
        <v>13.607899807321772</v>
      </c>
      <c r="O24" s="32">
        <f t="shared" ref="O24:O25" si="16">G24/(G24+H24+E24+F24+D24+C24)*100</f>
        <v>9.1763005780346827</v>
      </c>
      <c r="P24" s="32">
        <f t="shared" ref="P24:P25" si="17">H24/(H24+G24+F24+E24+D24+C24)*100</f>
        <v>12.5</v>
      </c>
    </row>
    <row r="25" spans="2:16">
      <c r="B25" s="9" t="s">
        <v>33</v>
      </c>
      <c r="C25" s="10">
        <v>38</v>
      </c>
      <c r="D25" s="10">
        <v>382</v>
      </c>
      <c r="E25" s="10">
        <v>477</v>
      </c>
      <c r="F25" s="10">
        <v>261</v>
      </c>
      <c r="G25" s="10">
        <v>177</v>
      </c>
      <c r="H25" s="10">
        <v>161</v>
      </c>
      <c r="J25" s="9" t="s">
        <v>33</v>
      </c>
      <c r="K25" s="32">
        <f t="shared" si="12"/>
        <v>2.5401069518716577</v>
      </c>
      <c r="L25" s="32">
        <f t="shared" si="13"/>
        <v>25.534759358288774</v>
      </c>
      <c r="M25" s="32">
        <f t="shared" si="14"/>
        <v>31.885026737967912</v>
      </c>
      <c r="N25" s="32">
        <f t="shared" si="15"/>
        <v>17.446524064171122</v>
      </c>
      <c r="O25" s="32">
        <f t="shared" si="16"/>
        <v>11.831550802139038</v>
      </c>
      <c r="P25" s="32">
        <f t="shared" si="17"/>
        <v>10.762032085561497</v>
      </c>
    </row>
  </sheetData>
  <hyperlinks>
    <hyperlink ref="B3" location="Index!A1" display="&lt;&lt; back"/>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BH26"/>
  <sheetViews>
    <sheetView showGridLines="0" zoomScaleNormal="100" workbookViewId="0"/>
  </sheetViews>
  <sheetFormatPr defaultRowHeight="14.4"/>
  <cols>
    <col min="1" max="1" width="3.44140625" customWidth="1"/>
    <col min="2" max="2" width="28.33203125" customWidth="1"/>
    <col min="3" max="30" width="8.6640625" customWidth="1"/>
    <col min="31" max="31" width="3.44140625" customWidth="1"/>
    <col min="32" max="32" width="27.6640625" customWidth="1"/>
    <col min="33" max="52" width="8.6640625" customWidth="1"/>
  </cols>
  <sheetData>
    <row r="1" spans="1:60" ht="18" customHeight="1">
      <c r="B1" s="1" t="s">
        <v>4</v>
      </c>
    </row>
    <row r="2" spans="1:60" ht="19.8">
      <c r="A2" s="23"/>
      <c r="B2" s="1" t="s">
        <v>101</v>
      </c>
    </row>
    <row r="3" spans="1:60">
      <c r="B3" s="146" t="s">
        <v>5</v>
      </c>
    </row>
    <row r="4" spans="1:60" ht="18" customHeight="1">
      <c r="B4" s="1" t="s">
        <v>123</v>
      </c>
      <c r="C4" s="1"/>
      <c r="D4" s="1"/>
      <c r="E4" s="1"/>
      <c r="F4" s="1"/>
      <c r="G4" s="1"/>
      <c r="H4" s="1"/>
      <c r="I4" s="1"/>
      <c r="J4" s="1"/>
      <c r="K4" s="1"/>
      <c r="L4" s="1"/>
      <c r="M4" s="1"/>
      <c r="N4" s="1"/>
      <c r="O4" s="1"/>
      <c r="P4" s="1"/>
      <c r="Q4" s="1"/>
      <c r="R4" s="1"/>
      <c r="S4" s="1"/>
      <c r="T4" s="1"/>
      <c r="U4" s="1"/>
      <c r="V4" s="1"/>
      <c r="W4" s="1"/>
      <c r="X4" s="1"/>
      <c r="Y4" s="1"/>
      <c r="Z4" s="1"/>
      <c r="AA4" s="1"/>
      <c r="AB4" s="1"/>
    </row>
    <row r="5" spans="1:60" ht="4.5" customHeight="1"/>
    <row r="6" spans="1:60" ht="15" customHeight="1">
      <c r="B6" s="16" t="s">
        <v>47</v>
      </c>
      <c r="AF6" s="16" t="s">
        <v>48</v>
      </c>
    </row>
    <row r="7" spans="1:60" ht="15" customHeight="1">
      <c r="B7" s="194" t="s">
        <v>35</v>
      </c>
      <c r="C7" s="194" t="s">
        <v>81</v>
      </c>
      <c r="D7" s="194"/>
      <c r="E7" s="194"/>
      <c r="F7" s="194"/>
      <c r="G7" s="194"/>
      <c r="H7" s="194"/>
      <c r="I7" s="196"/>
      <c r="J7" s="197" t="s">
        <v>82</v>
      </c>
      <c r="K7" s="194"/>
      <c r="L7" s="194"/>
      <c r="M7" s="194"/>
      <c r="N7" s="194"/>
      <c r="O7" s="194"/>
      <c r="P7" s="198"/>
      <c r="Q7" s="199" t="s">
        <v>83</v>
      </c>
      <c r="R7" s="194"/>
      <c r="S7" s="194"/>
      <c r="T7" s="194"/>
      <c r="U7" s="194"/>
      <c r="V7" s="194"/>
      <c r="W7" s="200"/>
      <c r="X7" s="201" t="s">
        <v>84</v>
      </c>
      <c r="Y7" s="194"/>
      <c r="Z7" s="194"/>
      <c r="AA7" s="194"/>
      <c r="AB7" s="194"/>
      <c r="AC7" s="194"/>
      <c r="AD7" s="194"/>
      <c r="AF7" s="194" t="s">
        <v>35</v>
      </c>
      <c r="AG7" s="194" t="s">
        <v>81</v>
      </c>
      <c r="AH7" s="194"/>
      <c r="AI7" s="194"/>
      <c r="AJ7" s="194"/>
      <c r="AK7" s="194"/>
      <c r="AL7" s="194"/>
      <c r="AM7" s="196"/>
      <c r="AN7" s="197" t="s">
        <v>82</v>
      </c>
      <c r="AO7" s="194"/>
      <c r="AP7" s="194"/>
      <c r="AQ7" s="194"/>
      <c r="AR7" s="194"/>
      <c r="AS7" s="194"/>
      <c r="AT7" s="202"/>
      <c r="AU7" s="197" t="s">
        <v>83</v>
      </c>
      <c r="AV7" s="194"/>
      <c r="AW7" s="194"/>
      <c r="AX7" s="194"/>
      <c r="AY7" s="194"/>
      <c r="AZ7" s="194"/>
      <c r="BA7" s="196"/>
      <c r="BB7" s="197" t="s">
        <v>84</v>
      </c>
      <c r="BC7" s="194"/>
      <c r="BD7" s="194"/>
      <c r="BE7" s="194"/>
      <c r="BF7" s="194"/>
      <c r="BG7" s="194"/>
      <c r="BH7" s="203"/>
    </row>
    <row r="8" spans="1:60" ht="30.6">
      <c r="B8" s="195"/>
      <c r="C8" s="152" t="s">
        <v>73</v>
      </c>
      <c r="D8" s="152" t="s">
        <v>74</v>
      </c>
      <c r="E8" s="152" t="s">
        <v>72</v>
      </c>
      <c r="F8" s="152" t="s">
        <v>75</v>
      </c>
      <c r="G8" s="152" t="s">
        <v>76</v>
      </c>
      <c r="H8" s="152" t="s">
        <v>53</v>
      </c>
      <c r="I8" s="38" t="s">
        <v>54</v>
      </c>
      <c r="J8" s="45" t="s">
        <v>73</v>
      </c>
      <c r="K8" s="152" t="s">
        <v>74</v>
      </c>
      <c r="L8" s="152" t="s">
        <v>72</v>
      </c>
      <c r="M8" s="152" t="s">
        <v>75</v>
      </c>
      <c r="N8" s="152" t="s">
        <v>76</v>
      </c>
      <c r="O8" s="152" t="s">
        <v>53</v>
      </c>
      <c r="P8" s="46" t="s">
        <v>54</v>
      </c>
      <c r="Q8" s="57" t="s">
        <v>73</v>
      </c>
      <c r="R8" s="152" t="s">
        <v>74</v>
      </c>
      <c r="S8" s="152" t="s">
        <v>72</v>
      </c>
      <c r="T8" s="152" t="s">
        <v>75</v>
      </c>
      <c r="U8" s="152" t="s">
        <v>76</v>
      </c>
      <c r="V8" s="152" t="s">
        <v>53</v>
      </c>
      <c r="W8" s="58" t="s">
        <v>54</v>
      </c>
      <c r="X8" s="151" t="s">
        <v>73</v>
      </c>
      <c r="Y8" s="152" t="s">
        <v>74</v>
      </c>
      <c r="Z8" s="152" t="s">
        <v>72</v>
      </c>
      <c r="AA8" s="152" t="s">
        <v>75</v>
      </c>
      <c r="AB8" s="152" t="s">
        <v>76</v>
      </c>
      <c r="AC8" s="152" t="s">
        <v>53</v>
      </c>
      <c r="AD8" s="153" t="s">
        <v>54</v>
      </c>
      <c r="AF8" s="195"/>
      <c r="AG8" s="152" t="s">
        <v>73</v>
      </c>
      <c r="AH8" s="152" t="s">
        <v>74</v>
      </c>
      <c r="AI8" s="152" t="s">
        <v>72</v>
      </c>
      <c r="AJ8" s="152" t="s">
        <v>75</v>
      </c>
      <c r="AK8" s="152" t="s">
        <v>76</v>
      </c>
      <c r="AL8" s="152" t="s">
        <v>53</v>
      </c>
      <c r="AM8" s="153" t="s">
        <v>54</v>
      </c>
      <c r="AN8" s="152" t="s">
        <v>73</v>
      </c>
      <c r="AO8" s="152" t="s">
        <v>74</v>
      </c>
      <c r="AP8" s="152" t="s">
        <v>72</v>
      </c>
      <c r="AQ8" s="152" t="s">
        <v>75</v>
      </c>
      <c r="AR8" s="152" t="s">
        <v>76</v>
      </c>
      <c r="AS8" s="152" t="s">
        <v>53</v>
      </c>
      <c r="AT8" s="17" t="s">
        <v>54</v>
      </c>
      <c r="AU8" s="45" t="s">
        <v>73</v>
      </c>
      <c r="AV8" s="152" t="s">
        <v>74</v>
      </c>
      <c r="AW8" s="152" t="s">
        <v>72</v>
      </c>
      <c r="AX8" s="152" t="s">
        <v>75</v>
      </c>
      <c r="AY8" s="152" t="s">
        <v>76</v>
      </c>
      <c r="AZ8" s="152" t="s">
        <v>53</v>
      </c>
      <c r="BA8" s="38" t="s">
        <v>54</v>
      </c>
      <c r="BB8" s="45" t="s">
        <v>73</v>
      </c>
      <c r="BC8" s="152" t="s">
        <v>74</v>
      </c>
      <c r="BD8" s="152" t="s">
        <v>72</v>
      </c>
      <c r="BE8" s="152" t="s">
        <v>75</v>
      </c>
      <c r="BF8" s="152" t="s">
        <v>76</v>
      </c>
      <c r="BG8" s="152" t="s">
        <v>53</v>
      </c>
      <c r="BH8" s="160" t="s">
        <v>54</v>
      </c>
    </row>
    <row r="9" spans="1:60">
      <c r="B9" s="4" t="s">
        <v>0</v>
      </c>
      <c r="C9" s="5"/>
      <c r="D9" s="5"/>
      <c r="E9" s="5"/>
      <c r="F9" s="5"/>
      <c r="G9" s="5"/>
      <c r="H9" s="5"/>
      <c r="I9" s="39"/>
      <c r="J9" s="47"/>
      <c r="K9" s="5"/>
      <c r="L9" s="5"/>
      <c r="M9" s="5"/>
      <c r="N9" s="5"/>
      <c r="O9" s="5"/>
      <c r="P9" s="48"/>
      <c r="Q9" s="59"/>
      <c r="R9" s="5"/>
      <c r="S9" s="5"/>
      <c r="T9" s="5"/>
      <c r="U9" s="5"/>
      <c r="V9" s="5"/>
      <c r="W9" s="60"/>
      <c r="X9" s="5"/>
      <c r="Y9" s="5"/>
      <c r="Z9" s="5"/>
      <c r="AA9" s="5"/>
      <c r="AB9" s="5"/>
      <c r="AF9" s="4" t="s">
        <v>0</v>
      </c>
      <c r="AG9" s="5"/>
      <c r="AH9" s="5"/>
      <c r="AI9" s="5"/>
      <c r="AJ9" s="5"/>
      <c r="AK9" s="5"/>
      <c r="AL9" s="5"/>
      <c r="AM9" s="39"/>
      <c r="AN9" s="47"/>
      <c r="AO9" s="5"/>
      <c r="AP9" s="5"/>
      <c r="AQ9" s="5"/>
      <c r="AR9" s="5"/>
      <c r="AS9" s="5"/>
      <c r="AT9" s="5"/>
      <c r="AU9" s="47"/>
      <c r="AV9" s="5"/>
      <c r="AW9" s="5"/>
      <c r="AX9" s="5"/>
      <c r="AY9" s="5"/>
      <c r="AZ9" s="5"/>
      <c r="BA9" s="39"/>
      <c r="BB9" s="47"/>
      <c r="BC9" s="5"/>
      <c r="BD9" s="5"/>
      <c r="BE9" s="5"/>
      <c r="BF9" s="5"/>
      <c r="BG9" s="43"/>
      <c r="BH9" s="161"/>
    </row>
    <row r="10" spans="1:60">
      <c r="B10" s="6" t="s">
        <v>0</v>
      </c>
      <c r="C10" s="7">
        <v>200</v>
      </c>
      <c r="D10" s="7">
        <v>1306</v>
      </c>
      <c r="E10" s="7">
        <v>1715</v>
      </c>
      <c r="F10" s="7">
        <v>764</v>
      </c>
      <c r="G10" s="7">
        <v>319</v>
      </c>
      <c r="H10" s="7">
        <v>298</v>
      </c>
      <c r="I10" s="40">
        <v>366</v>
      </c>
      <c r="J10" s="49">
        <v>198</v>
      </c>
      <c r="K10" s="7">
        <v>993</v>
      </c>
      <c r="L10" s="7">
        <v>1390</v>
      </c>
      <c r="M10" s="7">
        <v>1063</v>
      </c>
      <c r="N10" s="7">
        <v>729</v>
      </c>
      <c r="O10" s="7">
        <v>209</v>
      </c>
      <c r="P10" s="50">
        <v>386</v>
      </c>
      <c r="Q10" s="61">
        <v>60</v>
      </c>
      <c r="R10" s="7">
        <v>404</v>
      </c>
      <c r="S10" s="7">
        <v>2512</v>
      </c>
      <c r="T10" s="7">
        <v>685</v>
      </c>
      <c r="U10" s="7">
        <v>263</v>
      </c>
      <c r="V10" s="7">
        <v>240</v>
      </c>
      <c r="W10" s="62">
        <v>804</v>
      </c>
      <c r="X10" s="21">
        <v>40</v>
      </c>
      <c r="Y10" s="7">
        <v>420</v>
      </c>
      <c r="Z10" s="7">
        <v>2881</v>
      </c>
      <c r="AA10" s="7">
        <v>521</v>
      </c>
      <c r="AB10" s="7">
        <v>165</v>
      </c>
      <c r="AC10" s="7">
        <v>197</v>
      </c>
      <c r="AD10" s="7">
        <v>744</v>
      </c>
      <c r="AF10" s="6" t="s">
        <v>0</v>
      </c>
      <c r="AG10" s="90">
        <f>C10/(C10+D10+E10+F10+G10+H10+I10)*100</f>
        <v>4.0257648953301128</v>
      </c>
      <c r="AH10" s="91">
        <f>D10/(D10+E10+F10+G10+H10+I10+C10)*100</f>
        <v>26.288244766505635</v>
      </c>
      <c r="AI10" s="91">
        <f>E10/(E10+F10+G10+H10+I10+D10+C10)*100</f>
        <v>34.520933977455712</v>
      </c>
      <c r="AJ10" s="91">
        <f>F10/(F10+G10+H10+I10+E10+D10+C10)*100</f>
        <v>15.37842190016103</v>
      </c>
      <c r="AK10" s="91">
        <f>G10/(G10+H10+I10+E10+D10+C10+F10)*100</f>
        <v>6.4210950080515294</v>
      </c>
      <c r="AL10" s="91">
        <f>H10/(H10+I10+C10+F10+E10+D10+G10)*100</f>
        <v>5.9983896940418679</v>
      </c>
      <c r="AM10" s="92">
        <f>I10/(I10+D10+C10+G10+F10+E10+H10)*100</f>
        <v>7.3671497584541061</v>
      </c>
      <c r="AN10" s="90">
        <f>J10/(J10+K10+L10+M10+N10+O10+P10)*100</f>
        <v>3.9855072463768111</v>
      </c>
      <c r="AO10" s="91">
        <f>K10/(K10+L10+M10+N10+O10+P10+J10)*100</f>
        <v>19.987922705314009</v>
      </c>
      <c r="AP10" s="91">
        <f>L10/(L10+M10+N10+O10+P10+K10+J10)*100</f>
        <v>27.979066022544284</v>
      </c>
      <c r="AQ10" s="91">
        <f>M10/(M10+N10+O10+P10+L10+K10+J10)*100</f>
        <v>21.396940418679549</v>
      </c>
      <c r="AR10" s="91">
        <f>N10/(N10+O10+P10+L10+K10+J10+M10)*100</f>
        <v>14.673913043478262</v>
      </c>
      <c r="AS10" s="91">
        <f>O10/(O10+P10+J10+M10+L10+K10+N10)*100</f>
        <v>4.2069243156199674</v>
      </c>
      <c r="AT10" s="156">
        <f>P10/(P10+K10+J10+N10+M10+L10+O10)*100</f>
        <v>7.7697262479871174</v>
      </c>
      <c r="AU10" s="122">
        <f>Q10/(Q10+R10+S10+T10+U10+V10+W10)*100</f>
        <v>1.2077294685990339</v>
      </c>
      <c r="AV10" s="91">
        <f>R10/(R10+S10+T10+U10+V10+W10+Q10)*100</f>
        <v>8.1320450885668283</v>
      </c>
      <c r="AW10" s="91">
        <f>S10/(S10+T10+U10+V10+W10+R10+Q10)*100</f>
        <v>50.56360708534622</v>
      </c>
      <c r="AX10" s="91">
        <f>T10/(T10+U10+V10+W10+S10+R10+Q10)*100</f>
        <v>13.788244766505636</v>
      </c>
      <c r="AY10" s="91">
        <f>U10/(U10+V10+W10+S10+R10+Q10+T10)*100</f>
        <v>5.2938808373590982</v>
      </c>
      <c r="AZ10" s="91">
        <f>V10/(V10+W10+Q10+T10+S10+R10+U10)*100</f>
        <v>4.8309178743961354</v>
      </c>
      <c r="BA10" s="92">
        <f>W10/(W10+R10+Q10+U10+T10+S10+V10)*100</f>
        <v>16.183574879227052</v>
      </c>
      <c r="BB10" s="122">
        <f>X10/(X10+Y10+Z10+AA10+AB10+AC10+AD10)*100</f>
        <v>0.80515297906602246</v>
      </c>
      <c r="BC10" s="91">
        <f>Y10/(Y10+Z10+AA10+AB10+AC10+AD10+X10)*100</f>
        <v>8.454106280193237</v>
      </c>
      <c r="BD10" s="91">
        <f>Z10/(Z10+AA10+AB10+AC10+AD10+Y10+X10)*100</f>
        <v>57.991143317230275</v>
      </c>
      <c r="BE10" s="91">
        <f>AA10/(AA10+AB10+AC10+AD10+Z10+Y10+X10)*100</f>
        <v>10.487117552334944</v>
      </c>
      <c r="BF10" s="91">
        <f>AB10/(AB10+AC10+AD10+Z10+Y10+X10+AA10)*100</f>
        <v>3.3212560386473431</v>
      </c>
      <c r="BG10" s="91">
        <f>AC10/(AC10+AD10+X10+AA10+Z10+Y10+AB10)*100</f>
        <v>3.9653784219001613</v>
      </c>
      <c r="BH10" s="102">
        <f>AD10/(AD10+Y10+X10+AB10+AA10+Z10+AC10)*100</f>
        <v>14.975845410628018</v>
      </c>
    </row>
    <row r="11" spans="1:60">
      <c r="B11" s="4" t="s">
        <v>7</v>
      </c>
      <c r="C11" s="8"/>
      <c r="D11" s="8"/>
      <c r="E11" s="8"/>
      <c r="F11" s="8"/>
      <c r="G11" s="8"/>
      <c r="H11" s="8"/>
      <c r="I11" s="41"/>
      <c r="J11" s="51"/>
      <c r="K11" s="8"/>
      <c r="L11" s="8"/>
      <c r="M11" s="8"/>
      <c r="N11" s="8"/>
      <c r="O11" s="8"/>
      <c r="P11" s="52"/>
      <c r="Q11" s="63"/>
      <c r="R11" s="8"/>
      <c r="S11" s="8"/>
      <c r="T11" s="8"/>
      <c r="U11" s="8"/>
      <c r="V11" s="8"/>
      <c r="W11" s="64"/>
      <c r="X11" s="8"/>
      <c r="Y11" s="8"/>
      <c r="Z11" s="8"/>
      <c r="AA11" s="8"/>
      <c r="AB11" s="8"/>
      <c r="AF11" s="4" t="s">
        <v>7</v>
      </c>
      <c r="AG11" s="93"/>
      <c r="AH11" s="94"/>
      <c r="AI11" s="94"/>
      <c r="AJ11" s="94"/>
      <c r="AK11" s="94"/>
      <c r="AL11" s="94"/>
      <c r="AM11" s="95"/>
      <c r="AN11" s="93"/>
      <c r="AO11" s="94"/>
      <c r="AP11" s="94"/>
      <c r="AQ11" s="94"/>
      <c r="AR11" s="94"/>
      <c r="AS11" s="94"/>
      <c r="AT11" s="157"/>
      <c r="AU11" s="124"/>
      <c r="AV11" s="94"/>
      <c r="AW11" s="94"/>
      <c r="AX11" s="94"/>
      <c r="AY11" s="94"/>
      <c r="AZ11" s="94"/>
      <c r="BA11" s="95"/>
      <c r="BB11" s="124"/>
      <c r="BC11" s="94"/>
      <c r="BD11" s="94"/>
      <c r="BE11" s="94"/>
      <c r="BF11" s="94"/>
      <c r="BG11" s="94"/>
      <c r="BH11" s="103"/>
    </row>
    <row r="12" spans="1:60">
      <c r="B12" s="9" t="s">
        <v>1</v>
      </c>
      <c r="C12" s="10">
        <v>41</v>
      </c>
      <c r="D12" s="10">
        <v>226</v>
      </c>
      <c r="E12" s="10">
        <v>352</v>
      </c>
      <c r="F12" s="10">
        <v>151</v>
      </c>
      <c r="G12" s="10">
        <v>66</v>
      </c>
      <c r="H12" s="10">
        <v>67</v>
      </c>
      <c r="I12" s="42">
        <v>99</v>
      </c>
      <c r="J12" s="53">
        <v>32</v>
      </c>
      <c r="K12" s="10">
        <v>161</v>
      </c>
      <c r="L12" s="10">
        <v>325</v>
      </c>
      <c r="M12" s="10">
        <v>185</v>
      </c>
      <c r="N12" s="10">
        <v>138</v>
      </c>
      <c r="O12" s="10">
        <v>53</v>
      </c>
      <c r="P12" s="54">
        <v>108</v>
      </c>
      <c r="Q12" s="65">
        <v>14</v>
      </c>
      <c r="R12" s="10">
        <v>84</v>
      </c>
      <c r="S12" s="10">
        <v>468</v>
      </c>
      <c r="T12" s="10">
        <v>119</v>
      </c>
      <c r="U12" s="10">
        <v>54</v>
      </c>
      <c r="V12" s="10">
        <v>54</v>
      </c>
      <c r="W12" s="66">
        <v>209</v>
      </c>
      <c r="X12" s="22">
        <v>8</v>
      </c>
      <c r="Y12" s="10">
        <v>67</v>
      </c>
      <c r="Z12" s="10">
        <v>565</v>
      </c>
      <c r="AA12" s="10">
        <v>67</v>
      </c>
      <c r="AB12" s="10">
        <v>30</v>
      </c>
      <c r="AC12" s="10">
        <v>41</v>
      </c>
      <c r="AD12" s="10">
        <v>224</v>
      </c>
      <c r="AF12" s="9" t="s">
        <v>1</v>
      </c>
      <c r="AG12" s="96">
        <f t="shared" ref="AG12:AG15" si="0">C12/(C12+D12+E12+F12+G12+H12+I12)*100</f>
        <v>4.0918163672654693</v>
      </c>
      <c r="AH12" s="97">
        <f t="shared" ref="AH12:AH15" si="1">D12/(D12+E12+F12+G12+H12+I12+C12)*100</f>
        <v>22.554890219560878</v>
      </c>
      <c r="AI12" s="97">
        <f t="shared" ref="AI12:AI15" si="2">E12/(E12+F12+G12+H12+I12+D12+C12)*100</f>
        <v>35.12974051896208</v>
      </c>
      <c r="AJ12" s="97">
        <f t="shared" ref="AJ12:AJ15" si="3">F12/(F12+G12+H12+I12+E12+D12+C12)*100</f>
        <v>15.069860279441119</v>
      </c>
      <c r="AK12" s="97">
        <f t="shared" ref="AK12:AK15" si="4">G12/(G12+H12+I12+E12+D12+C12+F12)*100</f>
        <v>6.5868263473053901</v>
      </c>
      <c r="AL12" s="97">
        <f t="shared" ref="AL12:AL15" si="5">H12/(H12+I12+C12+F12+E12+D12+G12)*100</f>
        <v>6.6866267465069864</v>
      </c>
      <c r="AM12" s="98">
        <f t="shared" ref="AM12:AM15" si="6">I12/(I12+D12+C12+G12+F12+E12+H12)*100</f>
        <v>9.8802395209580833</v>
      </c>
      <c r="AN12" s="96">
        <f t="shared" ref="AN12:AN15" si="7">J12/(J12+K12+L12+M12+N12+O12+P12)*100</f>
        <v>3.1936127744510974</v>
      </c>
      <c r="AO12" s="97">
        <f t="shared" ref="AO12:AO15" si="8">K12/(K12+L12+M12+N12+O12+P12+J12)*100</f>
        <v>16.067864271457086</v>
      </c>
      <c r="AP12" s="97">
        <f t="shared" ref="AP12:AP15" si="9">L12/(L12+M12+N12+O12+P12+K12+J12)*100</f>
        <v>32.435129740518967</v>
      </c>
      <c r="AQ12" s="97">
        <f t="shared" ref="AQ12:AQ15" si="10">M12/(M12+N12+O12+P12+L12+K12+J12)*100</f>
        <v>18.463073852295409</v>
      </c>
      <c r="AR12" s="97">
        <f t="shared" ref="AR12:AR15" si="11">N12/(N12+O12+P12+L12+K12+J12+M12)*100</f>
        <v>13.77245508982036</v>
      </c>
      <c r="AS12" s="97">
        <f t="shared" ref="AS12:AS15" si="12">O12/(O12+P12+J12+M12+L12+K12+N12)*100</f>
        <v>5.2894211576846306</v>
      </c>
      <c r="AT12" s="158">
        <f t="shared" ref="AT12:AT15" si="13">P12/(P12+K12+J12+N12+M12+L12+O12)*100</f>
        <v>10.778443113772456</v>
      </c>
      <c r="AU12" s="126">
        <f t="shared" ref="AU12:AU15" si="14">Q12/(Q12+R12+S12+T12+U12+V12+W12)*100</f>
        <v>1.3972055888223553</v>
      </c>
      <c r="AV12" s="97">
        <f t="shared" ref="AV12:AV15" si="15">R12/(R12+S12+T12+U12+V12+W12+Q12)*100</f>
        <v>8.3832335329341312</v>
      </c>
      <c r="AW12" s="97">
        <f t="shared" ref="AW12:AW15" si="16">S12/(S12+T12+U12+V12+W12+R12+Q12)*100</f>
        <v>46.706586826347305</v>
      </c>
      <c r="AX12" s="97">
        <f t="shared" ref="AX12:AX15" si="17">T12/(T12+U12+V12+W12+S12+R12+Q12)*100</f>
        <v>11.876247504990021</v>
      </c>
      <c r="AY12" s="97">
        <f t="shared" ref="AY12:AY15" si="18">U12/(U12+V12+W12+S12+R12+Q12+T12)*100</f>
        <v>5.3892215568862278</v>
      </c>
      <c r="AZ12" s="97">
        <f t="shared" ref="AZ12:AZ15" si="19">V12/(V12+W12+Q12+T12+S12+R12+U12)*100</f>
        <v>5.3892215568862278</v>
      </c>
      <c r="BA12" s="98">
        <f t="shared" ref="BA12:BA15" si="20">W12/(W12+R12+Q12+U12+T12+S12+V12)*100</f>
        <v>20.858283433133732</v>
      </c>
      <c r="BB12" s="126">
        <f t="shared" ref="BB12:BB15" si="21">X12/(X12+Y12+Z12+AA12+AB12+AC12+AD12)*100</f>
        <v>0.79840319361277434</v>
      </c>
      <c r="BC12" s="97">
        <f t="shared" ref="BC12:BC15" si="22">Y12/(Y12+Z12+AA12+AB12+AC12+AD12+X12)*100</f>
        <v>6.6866267465069864</v>
      </c>
      <c r="BD12" s="97">
        <f t="shared" ref="BD12:BD15" si="23">Z12/(Z12+AA12+AB12+AC12+AD12+Y12+X12)*100</f>
        <v>56.387225548902201</v>
      </c>
      <c r="BE12" s="97">
        <f t="shared" ref="BE12:BE15" si="24">AA12/(AA12+AB12+AC12+AD12+Z12+Y12+X12)*100</f>
        <v>6.6866267465069864</v>
      </c>
      <c r="BF12" s="97">
        <f t="shared" ref="BF12:BF15" si="25">AB12/(AB12+AC12+AD12+Z12+Y12+X12+AA12)*100</f>
        <v>2.9940119760479043</v>
      </c>
      <c r="BG12" s="97">
        <f t="shared" ref="BG12:BG15" si="26">AC12/(AC12+AD12+X12+AA12+Z12+Y12+AB12)*100</f>
        <v>4.0918163672654693</v>
      </c>
      <c r="BH12" s="104">
        <f t="shared" ref="BH12:BH15" si="27">AD12/(AD12+Y12+X12+AB12+AA12+Z12+AC12)*100</f>
        <v>22.355289421157686</v>
      </c>
    </row>
    <row r="13" spans="1:60">
      <c r="B13" s="9" t="s">
        <v>9</v>
      </c>
      <c r="C13" s="10">
        <v>54</v>
      </c>
      <c r="D13" s="10">
        <v>416</v>
      </c>
      <c r="E13" s="10">
        <v>626</v>
      </c>
      <c r="F13" s="10">
        <v>291</v>
      </c>
      <c r="G13" s="10">
        <v>119</v>
      </c>
      <c r="H13" s="10">
        <v>120</v>
      </c>
      <c r="I13" s="42">
        <v>132</v>
      </c>
      <c r="J13" s="53">
        <v>57</v>
      </c>
      <c r="K13" s="10">
        <v>328</v>
      </c>
      <c r="L13" s="10">
        <v>499</v>
      </c>
      <c r="M13" s="10">
        <v>411</v>
      </c>
      <c r="N13" s="10">
        <v>262</v>
      </c>
      <c r="O13" s="10">
        <v>75</v>
      </c>
      <c r="P13" s="54">
        <v>126</v>
      </c>
      <c r="Q13" s="65">
        <v>16</v>
      </c>
      <c r="R13" s="10">
        <v>140</v>
      </c>
      <c r="S13" s="10">
        <v>872</v>
      </c>
      <c r="T13" s="10">
        <v>269</v>
      </c>
      <c r="U13" s="10">
        <v>100</v>
      </c>
      <c r="V13" s="10">
        <v>82</v>
      </c>
      <c r="W13" s="66">
        <v>279</v>
      </c>
      <c r="X13" s="22">
        <v>10</v>
      </c>
      <c r="Y13" s="10">
        <v>140</v>
      </c>
      <c r="Z13" s="10">
        <v>1018</v>
      </c>
      <c r="AA13" s="10">
        <v>190</v>
      </c>
      <c r="AB13" s="10">
        <v>63</v>
      </c>
      <c r="AC13" s="10">
        <v>75</v>
      </c>
      <c r="AD13" s="10">
        <v>262</v>
      </c>
      <c r="AF13" s="9" t="s">
        <v>9</v>
      </c>
      <c r="AG13" s="96">
        <f t="shared" si="0"/>
        <v>3.0716723549488054</v>
      </c>
      <c r="AH13" s="97">
        <f t="shared" si="1"/>
        <v>23.663253697383389</v>
      </c>
      <c r="AI13" s="97">
        <f t="shared" si="2"/>
        <v>35.608646188850969</v>
      </c>
      <c r="AJ13" s="97">
        <f t="shared" si="3"/>
        <v>16.552901023890783</v>
      </c>
      <c r="AK13" s="97">
        <f t="shared" si="4"/>
        <v>6.7690557451649607</v>
      </c>
      <c r="AL13" s="97">
        <f t="shared" si="5"/>
        <v>6.8259385665529013</v>
      </c>
      <c r="AM13" s="98">
        <f t="shared" si="6"/>
        <v>7.5085324232081918</v>
      </c>
      <c r="AN13" s="96">
        <f t="shared" si="7"/>
        <v>3.2423208191126278</v>
      </c>
      <c r="AO13" s="97">
        <f t="shared" si="8"/>
        <v>18.657565415244594</v>
      </c>
      <c r="AP13" s="97">
        <f t="shared" si="9"/>
        <v>28.384527872582481</v>
      </c>
      <c r="AQ13" s="97">
        <f t="shared" si="10"/>
        <v>23.378839590443686</v>
      </c>
      <c r="AR13" s="97">
        <f t="shared" si="11"/>
        <v>14.903299203640499</v>
      </c>
      <c r="AS13" s="97">
        <f t="shared" si="12"/>
        <v>4.2662116040955631</v>
      </c>
      <c r="AT13" s="158">
        <f t="shared" si="13"/>
        <v>7.1672354948805461</v>
      </c>
      <c r="AU13" s="126">
        <f t="shared" si="14"/>
        <v>0.91012514220705343</v>
      </c>
      <c r="AV13" s="97">
        <f t="shared" si="15"/>
        <v>7.9635949943117179</v>
      </c>
      <c r="AW13" s="97">
        <f t="shared" si="16"/>
        <v>49.601820250284412</v>
      </c>
      <c r="AX13" s="97">
        <f t="shared" si="17"/>
        <v>15.301478953356087</v>
      </c>
      <c r="AY13" s="97">
        <f t="shared" si="18"/>
        <v>5.6882821387940838</v>
      </c>
      <c r="AZ13" s="97">
        <f t="shared" si="19"/>
        <v>4.6643913538111486</v>
      </c>
      <c r="BA13" s="98">
        <f t="shared" si="20"/>
        <v>15.870307167235495</v>
      </c>
      <c r="BB13" s="126">
        <f t="shared" si="21"/>
        <v>0.56882821387940841</v>
      </c>
      <c r="BC13" s="97">
        <f t="shared" si="22"/>
        <v>7.9635949943117179</v>
      </c>
      <c r="BD13" s="97">
        <f t="shared" si="23"/>
        <v>57.906712172923783</v>
      </c>
      <c r="BE13" s="97">
        <f t="shared" si="24"/>
        <v>10.807736063708759</v>
      </c>
      <c r="BF13" s="97">
        <f t="shared" si="25"/>
        <v>3.5836177474402731</v>
      </c>
      <c r="BG13" s="97">
        <f t="shared" si="26"/>
        <v>4.2662116040955631</v>
      </c>
      <c r="BH13" s="104">
        <f t="shared" si="27"/>
        <v>14.903299203640499</v>
      </c>
    </row>
    <row r="14" spans="1:60">
      <c r="B14" s="9" t="s">
        <v>11</v>
      </c>
      <c r="C14" s="10">
        <v>62</v>
      </c>
      <c r="D14" s="10">
        <v>413</v>
      </c>
      <c r="E14" s="10">
        <v>498</v>
      </c>
      <c r="F14" s="10">
        <v>222</v>
      </c>
      <c r="G14" s="10">
        <v>83</v>
      </c>
      <c r="H14" s="10">
        <v>85</v>
      </c>
      <c r="I14" s="42">
        <v>95</v>
      </c>
      <c r="J14" s="53">
        <v>71</v>
      </c>
      <c r="K14" s="10">
        <v>322</v>
      </c>
      <c r="L14" s="10">
        <v>371</v>
      </c>
      <c r="M14" s="10">
        <v>307</v>
      </c>
      <c r="N14" s="10">
        <v>226</v>
      </c>
      <c r="O14" s="10">
        <v>59</v>
      </c>
      <c r="P14" s="54">
        <v>102</v>
      </c>
      <c r="Q14" s="65">
        <v>23</v>
      </c>
      <c r="R14" s="10">
        <v>113</v>
      </c>
      <c r="S14" s="10">
        <v>757</v>
      </c>
      <c r="T14" s="10">
        <v>194</v>
      </c>
      <c r="U14" s="10">
        <v>83</v>
      </c>
      <c r="V14" s="10">
        <v>72</v>
      </c>
      <c r="W14" s="66">
        <v>216</v>
      </c>
      <c r="X14" s="22">
        <v>12</v>
      </c>
      <c r="Y14" s="10">
        <v>121</v>
      </c>
      <c r="Z14" s="10">
        <v>861</v>
      </c>
      <c r="AA14" s="10">
        <v>170</v>
      </c>
      <c r="AB14" s="10">
        <v>52</v>
      </c>
      <c r="AC14" s="10">
        <v>63</v>
      </c>
      <c r="AD14" s="10">
        <v>179</v>
      </c>
      <c r="AF14" s="9" t="s">
        <v>11</v>
      </c>
      <c r="AG14" s="96">
        <f t="shared" si="0"/>
        <v>4.252400548696845</v>
      </c>
      <c r="AH14" s="97">
        <f t="shared" si="1"/>
        <v>28.32647462277092</v>
      </c>
      <c r="AI14" s="97">
        <f t="shared" si="2"/>
        <v>34.156378600823047</v>
      </c>
      <c r="AJ14" s="97">
        <f t="shared" si="3"/>
        <v>15.22633744855967</v>
      </c>
      <c r="AK14" s="97">
        <f t="shared" si="4"/>
        <v>5.6927297668038408</v>
      </c>
      <c r="AL14" s="97">
        <f t="shared" si="5"/>
        <v>5.8299039780521262</v>
      </c>
      <c r="AM14" s="98">
        <f t="shared" si="6"/>
        <v>6.5157750342935525</v>
      </c>
      <c r="AN14" s="96">
        <f t="shared" si="7"/>
        <v>4.8696844993141291</v>
      </c>
      <c r="AO14" s="97">
        <f t="shared" si="8"/>
        <v>22.085048010973939</v>
      </c>
      <c r="AP14" s="97">
        <f t="shared" si="9"/>
        <v>25.445816186556929</v>
      </c>
      <c r="AQ14" s="97">
        <f t="shared" si="10"/>
        <v>21.056241426611795</v>
      </c>
      <c r="AR14" s="97">
        <f t="shared" si="11"/>
        <v>15.500685871056241</v>
      </c>
      <c r="AS14" s="97">
        <f t="shared" si="12"/>
        <v>4.0466392318244173</v>
      </c>
      <c r="AT14" s="158">
        <f t="shared" si="13"/>
        <v>6.9958847736625511</v>
      </c>
      <c r="AU14" s="126">
        <f t="shared" si="14"/>
        <v>1.577503429355281</v>
      </c>
      <c r="AV14" s="97">
        <f t="shared" si="15"/>
        <v>7.7503429355281206</v>
      </c>
      <c r="AW14" s="97">
        <f t="shared" si="16"/>
        <v>51.920438957475987</v>
      </c>
      <c r="AX14" s="97">
        <f t="shared" si="17"/>
        <v>13.305898491083676</v>
      </c>
      <c r="AY14" s="97">
        <f t="shared" si="18"/>
        <v>5.6927297668038408</v>
      </c>
      <c r="AZ14" s="97">
        <f t="shared" si="19"/>
        <v>4.9382716049382713</v>
      </c>
      <c r="BA14" s="98">
        <f t="shared" si="20"/>
        <v>14.814814814814813</v>
      </c>
      <c r="BB14" s="126">
        <f t="shared" si="21"/>
        <v>0.82304526748971196</v>
      </c>
      <c r="BC14" s="97">
        <f t="shared" si="22"/>
        <v>8.2990397805212623</v>
      </c>
      <c r="BD14" s="97">
        <f t="shared" si="23"/>
        <v>59.053497942386834</v>
      </c>
      <c r="BE14" s="97">
        <f t="shared" si="24"/>
        <v>11.659807956104252</v>
      </c>
      <c r="BF14" s="97">
        <f t="shared" si="25"/>
        <v>3.5665294924554183</v>
      </c>
      <c r="BG14" s="97">
        <f t="shared" si="26"/>
        <v>4.3209876543209873</v>
      </c>
      <c r="BH14" s="104">
        <f t="shared" si="27"/>
        <v>12.277091906721536</v>
      </c>
    </row>
    <row r="15" spans="1:60">
      <c r="B15" s="9" t="s">
        <v>13</v>
      </c>
      <c r="C15" s="10">
        <v>43</v>
      </c>
      <c r="D15" s="10">
        <v>251</v>
      </c>
      <c r="E15" s="10">
        <v>239</v>
      </c>
      <c r="F15" s="10">
        <v>100</v>
      </c>
      <c r="G15" s="10">
        <v>51</v>
      </c>
      <c r="H15" s="10">
        <v>26</v>
      </c>
      <c r="I15" s="42">
        <v>40</v>
      </c>
      <c r="J15" s="53">
        <v>38</v>
      </c>
      <c r="K15" s="10">
        <v>182</v>
      </c>
      <c r="L15" s="10">
        <v>195</v>
      </c>
      <c r="M15" s="10">
        <v>160</v>
      </c>
      <c r="N15" s="10">
        <v>103</v>
      </c>
      <c r="O15" s="10">
        <v>22</v>
      </c>
      <c r="P15" s="54">
        <v>50</v>
      </c>
      <c r="Q15" s="65">
        <v>7</v>
      </c>
      <c r="R15" s="10">
        <v>67</v>
      </c>
      <c r="S15" s="10">
        <v>415</v>
      </c>
      <c r="T15" s="10">
        <v>103</v>
      </c>
      <c r="U15" s="10">
        <v>26</v>
      </c>
      <c r="V15" s="10">
        <v>32</v>
      </c>
      <c r="W15" s="66">
        <v>100</v>
      </c>
      <c r="X15" s="22">
        <v>10</v>
      </c>
      <c r="Y15" s="10">
        <v>92</v>
      </c>
      <c r="Z15" s="10">
        <v>437</v>
      </c>
      <c r="AA15" s="10">
        <v>94</v>
      </c>
      <c r="AB15" s="10">
        <v>20</v>
      </c>
      <c r="AC15" s="10">
        <v>18</v>
      </c>
      <c r="AD15" s="10">
        <v>79</v>
      </c>
      <c r="AF15" s="9" t="s">
        <v>13</v>
      </c>
      <c r="AG15" s="96">
        <f t="shared" si="0"/>
        <v>5.7333333333333334</v>
      </c>
      <c r="AH15" s="97">
        <f t="shared" si="1"/>
        <v>33.466666666666669</v>
      </c>
      <c r="AI15" s="97">
        <f t="shared" si="2"/>
        <v>31.866666666666667</v>
      </c>
      <c r="AJ15" s="97">
        <f t="shared" si="3"/>
        <v>13.333333333333334</v>
      </c>
      <c r="AK15" s="97">
        <f t="shared" si="4"/>
        <v>6.8000000000000007</v>
      </c>
      <c r="AL15" s="97">
        <f t="shared" si="5"/>
        <v>3.4666666666666663</v>
      </c>
      <c r="AM15" s="98">
        <f t="shared" si="6"/>
        <v>5.3333333333333339</v>
      </c>
      <c r="AN15" s="96">
        <f t="shared" si="7"/>
        <v>5.0666666666666664</v>
      </c>
      <c r="AO15" s="97">
        <f t="shared" si="8"/>
        <v>24.266666666666666</v>
      </c>
      <c r="AP15" s="97">
        <f t="shared" si="9"/>
        <v>26</v>
      </c>
      <c r="AQ15" s="97">
        <f t="shared" si="10"/>
        <v>21.333333333333336</v>
      </c>
      <c r="AR15" s="97">
        <f t="shared" si="11"/>
        <v>13.733333333333334</v>
      </c>
      <c r="AS15" s="97">
        <f t="shared" si="12"/>
        <v>2.9333333333333331</v>
      </c>
      <c r="AT15" s="158">
        <f t="shared" si="13"/>
        <v>6.666666666666667</v>
      </c>
      <c r="AU15" s="126">
        <f t="shared" si="14"/>
        <v>0.93333333333333346</v>
      </c>
      <c r="AV15" s="97">
        <f t="shared" si="15"/>
        <v>8.9333333333333336</v>
      </c>
      <c r="AW15" s="97">
        <f t="shared" si="16"/>
        <v>55.333333333333336</v>
      </c>
      <c r="AX15" s="97">
        <f t="shared" si="17"/>
        <v>13.733333333333334</v>
      </c>
      <c r="AY15" s="97">
        <f t="shared" si="18"/>
        <v>3.4666666666666663</v>
      </c>
      <c r="AZ15" s="97">
        <f t="shared" si="19"/>
        <v>4.2666666666666666</v>
      </c>
      <c r="BA15" s="98">
        <f t="shared" si="20"/>
        <v>13.333333333333334</v>
      </c>
      <c r="BB15" s="126">
        <f t="shared" si="21"/>
        <v>1.3333333333333335</v>
      </c>
      <c r="BC15" s="97">
        <f t="shared" si="22"/>
        <v>12.266666666666666</v>
      </c>
      <c r="BD15" s="97">
        <f t="shared" si="23"/>
        <v>58.266666666666666</v>
      </c>
      <c r="BE15" s="97">
        <f t="shared" si="24"/>
        <v>12.533333333333333</v>
      </c>
      <c r="BF15" s="97">
        <f t="shared" si="25"/>
        <v>2.666666666666667</v>
      </c>
      <c r="BG15" s="97">
        <f t="shared" si="26"/>
        <v>2.4</v>
      </c>
      <c r="BH15" s="104">
        <f t="shared" si="27"/>
        <v>10.533333333333333</v>
      </c>
    </row>
    <row r="16" spans="1:60">
      <c r="B16" s="4" t="s">
        <v>15</v>
      </c>
      <c r="C16" s="8"/>
      <c r="D16" s="8"/>
      <c r="E16" s="8"/>
      <c r="F16" s="8"/>
      <c r="G16" s="8"/>
      <c r="H16" s="8"/>
      <c r="I16" s="41"/>
      <c r="J16" s="51"/>
      <c r="K16" s="8"/>
      <c r="L16" s="8"/>
      <c r="M16" s="8"/>
      <c r="N16" s="8"/>
      <c r="O16" s="8"/>
      <c r="P16" s="52"/>
      <c r="Q16" s="63"/>
      <c r="R16" s="8"/>
      <c r="S16" s="8"/>
      <c r="T16" s="8"/>
      <c r="U16" s="8"/>
      <c r="V16" s="8"/>
      <c r="W16" s="64"/>
      <c r="X16" s="8"/>
      <c r="Y16" s="8"/>
      <c r="Z16" s="8"/>
      <c r="AA16" s="8"/>
      <c r="AB16" s="8"/>
      <c r="AF16" s="4" t="s">
        <v>15</v>
      </c>
      <c r="AG16" s="93"/>
      <c r="AH16" s="94"/>
      <c r="AI16" s="94"/>
      <c r="AJ16" s="94"/>
      <c r="AK16" s="94"/>
      <c r="AL16" s="94"/>
      <c r="AM16" s="95"/>
      <c r="AN16" s="93"/>
      <c r="AO16" s="94"/>
      <c r="AP16" s="94"/>
      <c r="AQ16" s="94"/>
      <c r="AR16" s="94"/>
      <c r="AS16" s="94"/>
      <c r="AT16" s="157"/>
      <c r="AU16" s="124"/>
      <c r="AV16" s="94"/>
      <c r="AW16" s="94"/>
      <c r="AX16" s="94"/>
      <c r="AY16" s="94"/>
      <c r="AZ16" s="94"/>
      <c r="BA16" s="95"/>
      <c r="BB16" s="124"/>
      <c r="BC16" s="94"/>
      <c r="BD16" s="94"/>
      <c r="BE16" s="94"/>
      <c r="BF16" s="94"/>
      <c r="BG16" s="94"/>
      <c r="BH16" s="103"/>
    </row>
    <row r="17" spans="2:60">
      <c r="B17" s="9" t="s">
        <v>16</v>
      </c>
      <c r="C17" s="10">
        <v>40</v>
      </c>
      <c r="D17" s="10">
        <v>363</v>
      </c>
      <c r="E17" s="10">
        <v>574</v>
      </c>
      <c r="F17" s="10">
        <v>249</v>
      </c>
      <c r="G17" s="10">
        <v>58</v>
      </c>
      <c r="H17" s="10">
        <v>85</v>
      </c>
      <c r="I17" s="42">
        <v>103</v>
      </c>
      <c r="J17" s="53">
        <v>75</v>
      </c>
      <c r="K17" s="10">
        <v>306</v>
      </c>
      <c r="L17" s="10">
        <v>348</v>
      </c>
      <c r="M17" s="10">
        <v>374</v>
      </c>
      <c r="N17" s="10">
        <v>255</v>
      </c>
      <c r="O17" s="10">
        <v>44</v>
      </c>
      <c r="P17" s="54">
        <v>70</v>
      </c>
      <c r="Q17" s="65">
        <v>18</v>
      </c>
      <c r="R17" s="10">
        <v>129</v>
      </c>
      <c r="S17" s="10">
        <v>761</v>
      </c>
      <c r="T17" s="10">
        <v>278</v>
      </c>
      <c r="U17" s="10">
        <v>73</v>
      </c>
      <c r="V17" s="10">
        <v>64</v>
      </c>
      <c r="W17" s="66">
        <v>149</v>
      </c>
      <c r="X17" s="22">
        <v>13</v>
      </c>
      <c r="Y17" s="10">
        <v>121</v>
      </c>
      <c r="Z17" s="10">
        <v>885</v>
      </c>
      <c r="AA17" s="10">
        <v>205</v>
      </c>
      <c r="AB17" s="10">
        <v>36</v>
      </c>
      <c r="AC17" s="10">
        <v>52</v>
      </c>
      <c r="AD17" s="10">
        <v>160</v>
      </c>
      <c r="AF17" s="9" t="s">
        <v>16</v>
      </c>
      <c r="AG17" s="96">
        <f t="shared" ref="AG17:AG23" si="28">C17/(C17+D17+E17+F17+G17+H17+I17)*100</f>
        <v>2.7173913043478262</v>
      </c>
      <c r="AH17" s="97">
        <f t="shared" ref="AH17:AH23" si="29">D17/(D17+E17+F17+G17+H17+I17+C17)*100</f>
        <v>24.660326086956523</v>
      </c>
      <c r="AI17" s="97">
        <f t="shared" ref="AI17:AI23" si="30">E17/(E17+F17+G17+H17+I17+D17+C17)*100</f>
        <v>38.994565217391305</v>
      </c>
      <c r="AJ17" s="97">
        <f t="shared" ref="AJ17:AJ23" si="31">F17/(F17+G17+H17+I17+E17+D17+C17)*100</f>
        <v>16.915760869565215</v>
      </c>
      <c r="AK17" s="97">
        <f t="shared" ref="AK17:AK23" si="32">G17/(G17+H17+I17+E17+D17+C17+F17)*100</f>
        <v>3.9402173913043481</v>
      </c>
      <c r="AL17" s="97">
        <f t="shared" ref="AL17:AL23" si="33">H17/(H17+I17+C17+F17+E17+D17+G17)*100</f>
        <v>5.7744565217391308</v>
      </c>
      <c r="AM17" s="98">
        <f t="shared" ref="AM17:AM23" si="34">I17/(I17+D17+C17+G17+F17+E17+H17)*100</f>
        <v>6.9972826086956523</v>
      </c>
      <c r="AN17" s="96">
        <f t="shared" ref="AN17:AN23" si="35">J17/(J17+K17+L17+M17+N17+O17+P17)*100</f>
        <v>5.0951086956521738</v>
      </c>
      <c r="AO17" s="97">
        <f t="shared" ref="AO17:AO23" si="36">K17/(K17+L17+M17+N17+O17+P17+J17)*100</f>
        <v>20.788043478260871</v>
      </c>
      <c r="AP17" s="97">
        <f t="shared" ref="AP17:AP23" si="37">L17/(L17+M17+N17+O17+P17+K17+J17)*100</f>
        <v>23.641304347826086</v>
      </c>
      <c r="AQ17" s="97">
        <f t="shared" ref="AQ17:AQ23" si="38">M17/(M17+N17+O17+P17+L17+K17+J17)*100</f>
        <v>25.407608695652172</v>
      </c>
      <c r="AR17" s="97">
        <f t="shared" ref="AR17:AR23" si="39">N17/(N17+O17+P17+L17+K17+J17+M17)*100</f>
        <v>17.323369565217391</v>
      </c>
      <c r="AS17" s="97">
        <f t="shared" ref="AS17:AS23" si="40">O17/(O17+P17+J17+M17+L17+K17+N17)*100</f>
        <v>2.9891304347826089</v>
      </c>
      <c r="AT17" s="158">
        <f t="shared" ref="AT17:AT23" si="41">P17/(P17+K17+J17+N17+M17+L17+O17)*100</f>
        <v>4.7554347826086962</v>
      </c>
      <c r="AU17" s="126">
        <f t="shared" ref="AU17:AU23" si="42">Q17/(Q17+R17+S17+T17+U17+V17+W17)*100</f>
        <v>1.2228260869565217</v>
      </c>
      <c r="AV17" s="97">
        <f t="shared" ref="AV17:AV23" si="43">R17/(R17+S17+T17+U17+V17+W17+Q17)*100</f>
        <v>8.7635869565217384</v>
      </c>
      <c r="AW17" s="97">
        <f t="shared" ref="AW17:AW23" si="44">S17/(S17+T17+U17+V17+W17+R17+Q17)*100</f>
        <v>51.698369565217398</v>
      </c>
      <c r="AX17" s="97">
        <f t="shared" ref="AX17:AX23" si="45">T17/(T17+U17+V17+W17+S17+R17+Q17)*100</f>
        <v>18.885869565217391</v>
      </c>
      <c r="AY17" s="97">
        <f t="shared" ref="AY17:AY23" si="46">U17/(U17+V17+W17+S17+R17+Q17+T17)*100</f>
        <v>4.9592391304347823</v>
      </c>
      <c r="AZ17" s="97">
        <f t="shared" ref="AZ17:AZ23" si="47">V17/(V17+W17+Q17+T17+S17+R17+U17)*100</f>
        <v>4.3478260869565215</v>
      </c>
      <c r="BA17" s="98">
        <f t="shared" ref="BA17:BA23" si="48">W17/(W17+R17+Q17+U17+T17+S17+V17)*100</f>
        <v>10.122282608695652</v>
      </c>
      <c r="BB17" s="126">
        <f t="shared" ref="BB17:BB23" si="49">X17/(X17+Y17+Z17+AA17+AB17+AC17+AD17)*100</f>
        <v>0.88315217391304346</v>
      </c>
      <c r="BC17" s="97">
        <f t="shared" ref="BC17:BC23" si="50">Y17/(Y17+Z17+AA17+AB17+AC17+AD17+X17)*100</f>
        <v>8.2201086956521738</v>
      </c>
      <c r="BD17" s="97">
        <f t="shared" ref="BD17:BD23" si="51">Z17/(Z17+AA17+AB17+AC17+AD17+Y17+X17)*100</f>
        <v>60.122282608695656</v>
      </c>
      <c r="BE17" s="97">
        <f t="shared" ref="BE17:BE23" si="52">AA17/(AA17+AB17+AC17+AD17+Z17+Y17+X17)*100</f>
        <v>13.926630434782608</v>
      </c>
      <c r="BF17" s="97">
        <f t="shared" ref="BF17:BF23" si="53">AB17/(AB17+AC17+AD17+Z17+Y17+X17+AA17)*100</f>
        <v>2.4456521739130435</v>
      </c>
      <c r="BG17" s="97">
        <f t="shared" ref="BG17:BG23" si="54">AC17/(AC17+AD17+X17+AA17+Z17+Y17+AB17)*100</f>
        <v>3.5326086956521738</v>
      </c>
      <c r="BH17" s="104">
        <f t="shared" ref="BH17:BH23" si="55">AD17/(AD17+Y17+X17+AB17+AA17+Z17+AC17)*100</f>
        <v>10.869565217391305</v>
      </c>
    </row>
    <row r="18" spans="2:60">
      <c r="B18" s="9" t="s">
        <v>18</v>
      </c>
      <c r="C18" s="10">
        <v>17</v>
      </c>
      <c r="D18" s="10">
        <v>104</v>
      </c>
      <c r="E18" s="10">
        <v>219</v>
      </c>
      <c r="F18" s="10">
        <v>72</v>
      </c>
      <c r="G18" s="10">
        <v>26</v>
      </c>
      <c r="H18" s="10">
        <v>29</v>
      </c>
      <c r="I18" s="42">
        <v>41</v>
      </c>
      <c r="J18" s="53">
        <v>10</v>
      </c>
      <c r="K18" s="10">
        <v>49</v>
      </c>
      <c r="L18" s="10">
        <v>219</v>
      </c>
      <c r="M18" s="10">
        <v>100</v>
      </c>
      <c r="N18" s="10">
        <v>50</v>
      </c>
      <c r="O18" s="10">
        <v>22</v>
      </c>
      <c r="P18" s="54">
        <v>58</v>
      </c>
      <c r="Q18" s="65">
        <v>4</v>
      </c>
      <c r="R18" s="10">
        <v>31</v>
      </c>
      <c r="S18" s="10">
        <v>262</v>
      </c>
      <c r="T18" s="10">
        <v>65</v>
      </c>
      <c r="U18" s="10">
        <v>20</v>
      </c>
      <c r="V18" s="10">
        <v>22</v>
      </c>
      <c r="W18" s="66">
        <v>104</v>
      </c>
      <c r="X18" s="22">
        <v>4</v>
      </c>
      <c r="Y18" s="10">
        <v>30</v>
      </c>
      <c r="Z18" s="10">
        <v>324</v>
      </c>
      <c r="AA18" s="10">
        <v>48</v>
      </c>
      <c r="AB18" s="10">
        <v>9</v>
      </c>
      <c r="AC18" s="10">
        <v>21</v>
      </c>
      <c r="AD18" s="10">
        <v>72</v>
      </c>
      <c r="AF18" s="9" t="s">
        <v>18</v>
      </c>
      <c r="AG18" s="96">
        <f t="shared" si="28"/>
        <v>3.3464566929133861</v>
      </c>
      <c r="AH18" s="97">
        <f t="shared" si="29"/>
        <v>20.472440944881889</v>
      </c>
      <c r="AI18" s="97">
        <f t="shared" si="30"/>
        <v>43.110236220472444</v>
      </c>
      <c r="AJ18" s="97">
        <f t="shared" si="31"/>
        <v>14.173228346456693</v>
      </c>
      <c r="AK18" s="97">
        <f t="shared" si="32"/>
        <v>5.1181102362204722</v>
      </c>
      <c r="AL18" s="97">
        <f t="shared" si="33"/>
        <v>5.7086614173228352</v>
      </c>
      <c r="AM18" s="98">
        <f t="shared" si="34"/>
        <v>8.0708661417322833</v>
      </c>
      <c r="AN18" s="96">
        <f t="shared" si="35"/>
        <v>1.9685039370078741</v>
      </c>
      <c r="AO18" s="97">
        <f t="shared" si="36"/>
        <v>9.6456692913385815</v>
      </c>
      <c r="AP18" s="97">
        <f t="shared" si="37"/>
        <v>43.110236220472444</v>
      </c>
      <c r="AQ18" s="97">
        <f t="shared" si="38"/>
        <v>19.685039370078741</v>
      </c>
      <c r="AR18" s="97">
        <f t="shared" si="39"/>
        <v>9.8425196850393704</v>
      </c>
      <c r="AS18" s="97">
        <f t="shared" si="40"/>
        <v>4.3307086614173231</v>
      </c>
      <c r="AT18" s="158">
        <f t="shared" si="41"/>
        <v>11.41732283464567</v>
      </c>
      <c r="AU18" s="126">
        <f t="shared" si="42"/>
        <v>0.78740157480314954</v>
      </c>
      <c r="AV18" s="97">
        <f t="shared" si="43"/>
        <v>6.1023622047244093</v>
      </c>
      <c r="AW18" s="97">
        <f t="shared" si="44"/>
        <v>51.574803149606296</v>
      </c>
      <c r="AX18" s="97">
        <f t="shared" si="45"/>
        <v>12.795275590551181</v>
      </c>
      <c r="AY18" s="97">
        <f t="shared" si="46"/>
        <v>3.9370078740157481</v>
      </c>
      <c r="AZ18" s="97">
        <f t="shared" si="47"/>
        <v>4.3307086614173231</v>
      </c>
      <c r="BA18" s="98">
        <f t="shared" si="48"/>
        <v>20.472440944881889</v>
      </c>
      <c r="BB18" s="126">
        <f t="shared" si="49"/>
        <v>0.78740157480314954</v>
      </c>
      <c r="BC18" s="97">
        <f t="shared" si="50"/>
        <v>5.9055118110236222</v>
      </c>
      <c r="BD18" s="97">
        <f t="shared" si="51"/>
        <v>63.779527559055119</v>
      </c>
      <c r="BE18" s="97">
        <f t="shared" si="52"/>
        <v>9.4488188976377945</v>
      </c>
      <c r="BF18" s="97">
        <f t="shared" si="53"/>
        <v>1.7716535433070866</v>
      </c>
      <c r="BG18" s="97">
        <f t="shared" si="54"/>
        <v>4.1338582677165361</v>
      </c>
      <c r="BH18" s="104">
        <f t="shared" si="55"/>
        <v>14.173228346456693</v>
      </c>
    </row>
    <row r="19" spans="2:60">
      <c r="B19" s="9" t="s">
        <v>20</v>
      </c>
      <c r="C19" s="10">
        <v>75</v>
      </c>
      <c r="D19" s="10">
        <v>484</v>
      </c>
      <c r="E19" s="10">
        <v>479</v>
      </c>
      <c r="F19" s="10">
        <v>224</v>
      </c>
      <c r="G19" s="10">
        <v>82</v>
      </c>
      <c r="H19" s="10">
        <v>81</v>
      </c>
      <c r="I19" s="42">
        <v>104</v>
      </c>
      <c r="J19" s="53">
        <v>66</v>
      </c>
      <c r="K19" s="10">
        <v>375</v>
      </c>
      <c r="L19" s="10">
        <v>448</v>
      </c>
      <c r="M19" s="10">
        <v>317</v>
      </c>
      <c r="N19" s="10">
        <v>168</v>
      </c>
      <c r="O19" s="10">
        <v>57</v>
      </c>
      <c r="P19" s="54">
        <v>98</v>
      </c>
      <c r="Q19" s="65">
        <v>21</v>
      </c>
      <c r="R19" s="10">
        <v>147</v>
      </c>
      <c r="S19" s="10">
        <v>825</v>
      </c>
      <c r="T19" s="10">
        <v>203</v>
      </c>
      <c r="U19" s="10">
        <v>68</v>
      </c>
      <c r="V19" s="10">
        <v>68</v>
      </c>
      <c r="W19" s="66">
        <v>197</v>
      </c>
      <c r="X19" s="22">
        <v>11</v>
      </c>
      <c r="Y19" s="10">
        <v>156</v>
      </c>
      <c r="Z19" s="10">
        <v>918</v>
      </c>
      <c r="AA19" s="10">
        <v>136</v>
      </c>
      <c r="AB19" s="10">
        <v>43</v>
      </c>
      <c r="AC19" s="10">
        <v>41</v>
      </c>
      <c r="AD19" s="10">
        <v>224</v>
      </c>
      <c r="AF19" s="9" t="s">
        <v>20</v>
      </c>
      <c r="AG19" s="96">
        <f t="shared" si="28"/>
        <v>4.9051667756703727</v>
      </c>
      <c r="AH19" s="97">
        <f t="shared" si="29"/>
        <v>31.654676258992804</v>
      </c>
      <c r="AI19" s="97">
        <f t="shared" si="30"/>
        <v>31.32766514061478</v>
      </c>
      <c r="AJ19" s="97">
        <f t="shared" si="31"/>
        <v>14.650098103335512</v>
      </c>
      <c r="AK19" s="97">
        <f t="shared" si="32"/>
        <v>5.3629823413996069</v>
      </c>
      <c r="AL19" s="97">
        <f t="shared" si="33"/>
        <v>5.2975801177240021</v>
      </c>
      <c r="AM19" s="98">
        <f t="shared" si="34"/>
        <v>6.8018312622629171</v>
      </c>
      <c r="AN19" s="96">
        <f t="shared" si="35"/>
        <v>4.3165467625899279</v>
      </c>
      <c r="AO19" s="97">
        <f t="shared" si="36"/>
        <v>24.525833878351865</v>
      </c>
      <c r="AP19" s="97">
        <f t="shared" si="37"/>
        <v>29.300196206671025</v>
      </c>
      <c r="AQ19" s="97">
        <f t="shared" si="38"/>
        <v>20.732504905166778</v>
      </c>
      <c r="AR19" s="97">
        <f t="shared" si="39"/>
        <v>10.987573577501635</v>
      </c>
      <c r="AS19" s="97">
        <f t="shared" si="40"/>
        <v>3.727926749509483</v>
      </c>
      <c r="AT19" s="158">
        <f t="shared" si="41"/>
        <v>6.4094179202092869</v>
      </c>
      <c r="AU19" s="126">
        <f t="shared" si="42"/>
        <v>1.3734466971877044</v>
      </c>
      <c r="AV19" s="97">
        <f t="shared" si="43"/>
        <v>9.6141268803139308</v>
      </c>
      <c r="AW19" s="97">
        <f t="shared" si="44"/>
        <v>53.956834532374096</v>
      </c>
      <c r="AX19" s="97">
        <f t="shared" si="45"/>
        <v>13.27665140614781</v>
      </c>
      <c r="AY19" s="97">
        <f t="shared" si="46"/>
        <v>4.4473512099411385</v>
      </c>
      <c r="AZ19" s="97">
        <f t="shared" si="47"/>
        <v>4.4473512099411385</v>
      </c>
      <c r="BA19" s="98">
        <f t="shared" si="48"/>
        <v>12.884238064094177</v>
      </c>
      <c r="BB19" s="126">
        <f t="shared" si="49"/>
        <v>0.71942446043165476</v>
      </c>
      <c r="BC19" s="97">
        <f t="shared" si="50"/>
        <v>10.202746893394375</v>
      </c>
      <c r="BD19" s="97">
        <f t="shared" si="51"/>
        <v>60.039241334205364</v>
      </c>
      <c r="BE19" s="97">
        <f t="shared" si="52"/>
        <v>8.8947024198822771</v>
      </c>
      <c r="BF19" s="97">
        <f t="shared" si="53"/>
        <v>2.8122956180510137</v>
      </c>
      <c r="BG19" s="97">
        <f t="shared" si="54"/>
        <v>2.6814911706998035</v>
      </c>
      <c r="BH19" s="104">
        <f t="shared" si="55"/>
        <v>14.650098103335512</v>
      </c>
    </row>
    <row r="20" spans="2:60">
      <c r="B20" s="9" t="s">
        <v>22</v>
      </c>
      <c r="C20" s="10">
        <v>11</v>
      </c>
      <c r="D20" s="10">
        <v>51</v>
      </c>
      <c r="E20" s="10">
        <v>49</v>
      </c>
      <c r="F20" s="10">
        <v>30</v>
      </c>
      <c r="G20" s="10">
        <v>9</v>
      </c>
      <c r="H20" s="10">
        <v>15</v>
      </c>
      <c r="I20" s="42">
        <v>13</v>
      </c>
      <c r="J20" s="53">
        <v>8</v>
      </c>
      <c r="K20" s="10">
        <v>47</v>
      </c>
      <c r="L20" s="10">
        <v>41</v>
      </c>
      <c r="M20" s="10">
        <v>33</v>
      </c>
      <c r="N20" s="10">
        <v>24</v>
      </c>
      <c r="O20" s="10">
        <v>7</v>
      </c>
      <c r="P20" s="54">
        <v>18</v>
      </c>
      <c r="Q20" s="65">
        <v>1</v>
      </c>
      <c r="R20" s="10">
        <v>17</v>
      </c>
      <c r="S20" s="10">
        <v>85</v>
      </c>
      <c r="T20" s="10">
        <v>21</v>
      </c>
      <c r="U20" s="10">
        <v>7</v>
      </c>
      <c r="V20" s="10">
        <v>15</v>
      </c>
      <c r="W20" s="66">
        <v>32</v>
      </c>
      <c r="X20" s="22">
        <v>1</v>
      </c>
      <c r="Y20" s="10">
        <v>14</v>
      </c>
      <c r="Z20" s="10">
        <v>96</v>
      </c>
      <c r="AA20" s="10">
        <v>18</v>
      </c>
      <c r="AB20" s="10">
        <v>6</v>
      </c>
      <c r="AC20" s="10">
        <v>14</v>
      </c>
      <c r="AD20" s="10">
        <v>29</v>
      </c>
      <c r="AF20" s="9" t="s">
        <v>22</v>
      </c>
      <c r="AG20" s="96">
        <f t="shared" si="28"/>
        <v>6.179775280898876</v>
      </c>
      <c r="AH20" s="97">
        <f t="shared" si="29"/>
        <v>28.651685393258425</v>
      </c>
      <c r="AI20" s="97">
        <f t="shared" si="30"/>
        <v>27.528089887640451</v>
      </c>
      <c r="AJ20" s="97">
        <f t="shared" si="31"/>
        <v>16.853932584269664</v>
      </c>
      <c r="AK20" s="97">
        <f t="shared" si="32"/>
        <v>5.0561797752808983</v>
      </c>
      <c r="AL20" s="97">
        <f t="shared" si="33"/>
        <v>8.4269662921348321</v>
      </c>
      <c r="AM20" s="98">
        <f t="shared" si="34"/>
        <v>7.3033707865168536</v>
      </c>
      <c r="AN20" s="96">
        <f t="shared" si="35"/>
        <v>4.4943820224719104</v>
      </c>
      <c r="AO20" s="97">
        <f t="shared" si="36"/>
        <v>26.40449438202247</v>
      </c>
      <c r="AP20" s="97">
        <f t="shared" si="37"/>
        <v>23.033707865168541</v>
      </c>
      <c r="AQ20" s="97">
        <f t="shared" si="38"/>
        <v>18.539325842696631</v>
      </c>
      <c r="AR20" s="97">
        <f t="shared" si="39"/>
        <v>13.48314606741573</v>
      </c>
      <c r="AS20" s="97">
        <f t="shared" si="40"/>
        <v>3.9325842696629212</v>
      </c>
      <c r="AT20" s="158">
        <f t="shared" si="41"/>
        <v>10.112359550561797</v>
      </c>
      <c r="AU20" s="126">
        <f t="shared" si="42"/>
        <v>0.5617977528089888</v>
      </c>
      <c r="AV20" s="97">
        <f t="shared" si="43"/>
        <v>9.5505617977528079</v>
      </c>
      <c r="AW20" s="97">
        <f t="shared" si="44"/>
        <v>47.752808988764045</v>
      </c>
      <c r="AX20" s="97">
        <f t="shared" si="45"/>
        <v>11.797752808988763</v>
      </c>
      <c r="AY20" s="97">
        <f t="shared" si="46"/>
        <v>3.9325842696629212</v>
      </c>
      <c r="AZ20" s="97">
        <f t="shared" si="47"/>
        <v>8.4269662921348321</v>
      </c>
      <c r="BA20" s="98">
        <f t="shared" si="48"/>
        <v>17.977528089887642</v>
      </c>
      <c r="BB20" s="126">
        <f t="shared" si="49"/>
        <v>0.5617977528089888</v>
      </c>
      <c r="BC20" s="97">
        <f t="shared" si="50"/>
        <v>7.8651685393258424</v>
      </c>
      <c r="BD20" s="97">
        <f t="shared" si="51"/>
        <v>53.932584269662918</v>
      </c>
      <c r="BE20" s="97">
        <f t="shared" si="52"/>
        <v>10.112359550561797</v>
      </c>
      <c r="BF20" s="97">
        <f t="shared" si="53"/>
        <v>3.3707865168539324</v>
      </c>
      <c r="BG20" s="97">
        <f t="shared" si="54"/>
        <v>7.8651685393258424</v>
      </c>
      <c r="BH20" s="104">
        <f t="shared" si="55"/>
        <v>16.292134831460675</v>
      </c>
    </row>
    <row r="21" spans="2:60">
      <c r="B21" s="9" t="s">
        <v>24</v>
      </c>
      <c r="C21" s="10">
        <v>29</v>
      </c>
      <c r="D21" s="10">
        <v>88</v>
      </c>
      <c r="E21" s="10">
        <v>46</v>
      </c>
      <c r="F21" s="10">
        <v>49</v>
      </c>
      <c r="G21" s="10">
        <v>52</v>
      </c>
      <c r="H21" s="10">
        <v>26</v>
      </c>
      <c r="I21" s="42">
        <v>21</v>
      </c>
      <c r="J21" s="53">
        <v>14</v>
      </c>
      <c r="K21" s="10">
        <v>71</v>
      </c>
      <c r="L21" s="10">
        <v>51</v>
      </c>
      <c r="M21" s="10">
        <v>52</v>
      </c>
      <c r="N21" s="10">
        <v>64</v>
      </c>
      <c r="O21" s="10">
        <v>25</v>
      </c>
      <c r="P21" s="54">
        <v>34</v>
      </c>
      <c r="Q21" s="65">
        <v>6</v>
      </c>
      <c r="R21" s="10">
        <v>27</v>
      </c>
      <c r="S21" s="10">
        <v>121</v>
      </c>
      <c r="T21" s="10">
        <v>28</v>
      </c>
      <c r="U21" s="10">
        <v>32</v>
      </c>
      <c r="V21" s="10">
        <v>27</v>
      </c>
      <c r="W21" s="66">
        <v>70</v>
      </c>
      <c r="X21" s="22">
        <v>5</v>
      </c>
      <c r="Y21" s="10">
        <v>36</v>
      </c>
      <c r="Z21" s="10">
        <v>124</v>
      </c>
      <c r="AA21" s="10">
        <v>30</v>
      </c>
      <c r="AB21" s="10">
        <v>34</v>
      </c>
      <c r="AC21" s="10">
        <v>26</v>
      </c>
      <c r="AD21" s="10">
        <v>56</v>
      </c>
      <c r="AF21" s="9" t="s">
        <v>24</v>
      </c>
      <c r="AG21" s="96">
        <f t="shared" si="28"/>
        <v>9.32475884244373</v>
      </c>
      <c r="AH21" s="97">
        <f t="shared" si="29"/>
        <v>28.29581993569132</v>
      </c>
      <c r="AI21" s="97">
        <f t="shared" si="30"/>
        <v>14.790996784565916</v>
      </c>
      <c r="AJ21" s="97">
        <f t="shared" si="31"/>
        <v>15.755627009646304</v>
      </c>
      <c r="AK21" s="97">
        <f t="shared" si="32"/>
        <v>16.720257234726688</v>
      </c>
      <c r="AL21" s="97">
        <f t="shared" si="33"/>
        <v>8.360128617363344</v>
      </c>
      <c r="AM21" s="98">
        <f t="shared" si="34"/>
        <v>6.7524115755627019</v>
      </c>
      <c r="AN21" s="96">
        <f t="shared" si="35"/>
        <v>4.501607717041801</v>
      </c>
      <c r="AO21" s="97">
        <f t="shared" si="36"/>
        <v>22.829581993569132</v>
      </c>
      <c r="AP21" s="97">
        <f t="shared" si="37"/>
        <v>16.39871382636656</v>
      </c>
      <c r="AQ21" s="97">
        <f t="shared" si="38"/>
        <v>16.720257234726688</v>
      </c>
      <c r="AR21" s="97">
        <f t="shared" si="39"/>
        <v>20.578778135048232</v>
      </c>
      <c r="AS21" s="97">
        <f t="shared" si="40"/>
        <v>8.0385852090032159</v>
      </c>
      <c r="AT21" s="158">
        <f t="shared" si="41"/>
        <v>10.932475884244374</v>
      </c>
      <c r="AU21" s="126">
        <f t="shared" si="42"/>
        <v>1.929260450160772</v>
      </c>
      <c r="AV21" s="97">
        <f t="shared" si="43"/>
        <v>8.6816720257234739</v>
      </c>
      <c r="AW21" s="97">
        <f t="shared" si="44"/>
        <v>38.90675241157556</v>
      </c>
      <c r="AX21" s="97">
        <f t="shared" si="45"/>
        <v>9.0032154340836019</v>
      </c>
      <c r="AY21" s="97">
        <f t="shared" si="46"/>
        <v>10.289389067524116</v>
      </c>
      <c r="AZ21" s="97">
        <f t="shared" si="47"/>
        <v>8.6816720257234739</v>
      </c>
      <c r="BA21" s="98">
        <f t="shared" si="48"/>
        <v>22.508038585209004</v>
      </c>
      <c r="BB21" s="126">
        <f t="shared" si="49"/>
        <v>1.607717041800643</v>
      </c>
      <c r="BC21" s="97">
        <f t="shared" si="50"/>
        <v>11.57556270096463</v>
      </c>
      <c r="BD21" s="97">
        <f t="shared" si="51"/>
        <v>39.871382636655952</v>
      </c>
      <c r="BE21" s="97">
        <f t="shared" si="52"/>
        <v>9.6463022508038581</v>
      </c>
      <c r="BF21" s="97">
        <f t="shared" si="53"/>
        <v>10.932475884244374</v>
      </c>
      <c r="BG21" s="97">
        <f t="shared" si="54"/>
        <v>8.360128617363344</v>
      </c>
      <c r="BH21" s="104">
        <f t="shared" si="55"/>
        <v>18.006430868167204</v>
      </c>
    </row>
    <row r="22" spans="2:60">
      <c r="B22" s="9" t="s">
        <v>26</v>
      </c>
      <c r="C22" s="10">
        <v>3</v>
      </c>
      <c r="D22" s="10">
        <v>40</v>
      </c>
      <c r="E22" s="10">
        <v>79</v>
      </c>
      <c r="F22" s="10">
        <v>27</v>
      </c>
      <c r="G22" s="10">
        <v>14</v>
      </c>
      <c r="H22" s="10">
        <v>12</v>
      </c>
      <c r="I22" s="42">
        <v>12</v>
      </c>
      <c r="J22" s="53">
        <v>4</v>
      </c>
      <c r="K22" s="10">
        <v>25</v>
      </c>
      <c r="L22" s="10">
        <v>58</v>
      </c>
      <c r="M22" s="10">
        <v>39</v>
      </c>
      <c r="N22" s="10">
        <v>39</v>
      </c>
      <c r="O22" s="10">
        <v>10</v>
      </c>
      <c r="P22" s="54">
        <v>12</v>
      </c>
      <c r="Q22" s="65">
        <v>1</v>
      </c>
      <c r="R22" s="10">
        <v>8</v>
      </c>
      <c r="S22" s="10">
        <v>105</v>
      </c>
      <c r="T22" s="10">
        <v>14</v>
      </c>
      <c r="U22" s="10">
        <v>5</v>
      </c>
      <c r="V22" s="10">
        <v>8</v>
      </c>
      <c r="W22" s="66">
        <v>46</v>
      </c>
      <c r="X22" s="22">
        <v>1</v>
      </c>
      <c r="Y22" s="10">
        <v>9</v>
      </c>
      <c r="Z22" s="10">
        <v>122</v>
      </c>
      <c r="AA22" s="10">
        <v>12</v>
      </c>
      <c r="AB22" s="10">
        <v>3</v>
      </c>
      <c r="AC22" s="10">
        <v>6</v>
      </c>
      <c r="AD22" s="10">
        <v>34</v>
      </c>
      <c r="AF22" s="9" t="s">
        <v>26</v>
      </c>
      <c r="AG22" s="96">
        <f t="shared" si="28"/>
        <v>1.6042780748663104</v>
      </c>
      <c r="AH22" s="97">
        <f t="shared" si="29"/>
        <v>21.390374331550802</v>
      </c>
      <c r="AI22" s="97">
        <f t="shared" si="30"/>
        <v>42.245989304812838</v>
      </c>
      <c r="AJ22" s="97">
        <f t="shared" si="31"/>
        <v>14.438502673796791</v>
      </c>
      <c r="AK22" s="97">
        <f t="shared" si="32"/>
        <v>7.4866310160427805</v>
      </c>
      <c r="AL22" s="97">
        <f t="shared" si="33"/>
        <v>6.4171122994652414</v>
      </c>
      <c r="AM22" s="98">
        <f t="shared" si="34"/>
        <v>6.4171122994652414</v>
      </c>
      <c r="AN22" s="96">
        <f t="shared" si="35"/>
        <v>2.1390374331550799</v>
      </c>
      <c r="AO22" s="97">
        <f t="shared" si="36"/>
        <v>13.368983957219251</v>
      </c>
      <c r="AP22" s="97">
        <f t="shared" si="37"/>
        <v>31.016042780748666</v>
      </c>
      <c r="AQ22" s="97">
        <f t="shared" si="38"/>
        <v>20.855614973262032</v>
      </c>
      <c r="AR22" s="97">
        <f t="shared" si="39"/>
        <v>20.855614973262032</v>
      </c>
      <c r="AS22" s="97">
        <f t="shared" si="40"/>
        <v>5.3475935828877006</v>
      </c>
      <c r="AT22" s="158">
        <f t="shared" si="41"/>
        <v>6.4171122994652414</v>
      </c>
      <c r="AU22" s="126">
        <f t="shared" si="42"/>
        <v>0.53475935828876997</v>
      </c>
      <c r="AV22" s="97">
        <f t="shared" si="43"/>
        <v>4.2780748663101598</v>
      </c>
      <c r="AW22" s="97">
        <f t="shared" si="44"/>
        <v>56.149732620320862</v>
      </c>
      <c r="AX22" s="97">
        <f t="shared" si="45"/>
        <v>7.4866310160427805</v>
      </c>
      <c r="AY22" s="97">
        <f t="shared" si="46"/>
        <v>2.6737967914438503</v>
      </c>
      <c r="AZ22" s="97">
        <f t="shared" si="47"/>
        <v>4.2780748663101598</v>
      </c>
      <c r="BA22" s="98">
        <f t="shared" si="48"/>
        <v>24.598930481283425</v>
      </c>
      <c r="BB22" s="126">
        <f t="shared" si="49"/>
        <v>0.53475935828876997</v>
      </c>
      <c r="BC22" s="97">
        <f t="shared" si="50"/>
        <v>4.8128342245989302</v>
      </c>
      <c r="BD22" s="97">
        <f t="shared" si="51"/>
        <v>65.240641711229955</v>
      </c>
      <c r="BE22" s="97">
        <f t="shared" si="52"/>
        <v>6.4171122994652414</v>
      </c>
      <c r="BF22" s="97">
        <f t="shared" si="53"/>
        <v>1.6042780748663104</v>
      </c>
      <c r="BG22" s="97">
        <f t="shared" si="54"/>
        <v>3.2085561497326207</v>
      </c>
      <c r="BH22" s="104">
        <f t="shared" si="55"/>
        <v>18.181818181818183</v>
      </c>
    </row>
    <row r="23" spans="2:60">
      <c r="B23" s="9" t="s">
        <v>28</v>
      </c>
      <c r="C23" s="10">
        <v>25</v>
      </c>
      <c r="D23" s="10">
        <v>176</v>
      </c>
      <c r="E23" s="10">
        <v>269</v>
      </c>
      <c r="F23" s="10">
        <v>113</v>
      </c>
      <c r="G23" s="10">
        <v>78</v>
      </c>
      <c r="H23" s="10">
        <v>50</v>
      </c>
      <c r="I23" s="42">
        <v>72</v>
      </c>
      <c r="J23" s="53">
        <v>21</v>
      </c>
      <c r="K23" s="10">
        <v>120</v>
      </c>
      <c r="L23" s="10">
        <v>225</v>
      </c>
      <c r="M23" s="10">
        <v>148</v>
      </c>
      <c r="N23" s="10">
        <v>129</v>
      </c>
      <c r="O23" s="10">
        <v>44</v>
      </c>
      <c r="P23" s="54">
        <v>96</v>
      </c>
      <c r="Q23" s="65">
        <v>9</v>
      </c>
      <c r="R23" s="10">
        <v>45</v>
      </c>
      <c r="S23" s="10">
        <v>353</v>
      </c>
      <c r="T23" s="10">
        <v>76</v>
      </c>
      <c r="U23" s="10">
        <v>58</v>
      </c>
      <c r="V23" s="10">
        <v>36</v>
      </c>
      <c r="W23" s="66">
        <v>206</v>
      </c>
      <c r="X23" s="22">
        <v>5</v>
      </c>
      <c r="Y23" s="10">
        <v>54</v>
      </c>
      <c r="Z23" s="10">
        <v>412</v>
      </c>
      <c r="AA23" s="10">
        <v>72</v>
      </c>
      <c r="AB23" s="10">
        <v>34</v>
      </c>
      <c r="AC23" s="10">
        <v>37</v>
      </c>
      <c r="AD23" s="10">
        <v>169</v>
      </c>
      <c r="AF23" s="9" t="s">
        <v>28</v>
      </c>
      <c r="AG23" s="96">
        <f t="shared" si="28"/>
        <v>3.1928480204342273</v>
      </c>
      <c r="AH23" s="97">
        <f t="shared" si="29"/>
        <v>22.477650063856959</v>
      </c>
      <c r="AI23" s="97">
        <f t="shared" si="30"/>
        <v>34.35504469987228</v>
      </c>
      <c r="AJ23" s="97">
        <f t="shared" si="31"/>
        <v>14.431673052362706</v>
      </c>
      <c r="AK23" s="97">
        <f t="shared" si="32"/>
        <v>9.9616858237547881</v>
      </c>
      <c r="AL23" s="97">
        <f t="shared" si="33"/>
        <v>6.3856960408684547</v>
      </c>
      <c r="AM23" s="98">
        <f t="shared" si="34"/>
        <v>9.1954022988505741</v>
      </c>
      <c r="AN23" s="96">
        <f t="shared" si="35"/>
        <v>2.6819923371647509</v>
      </c>
      <c r="AO23" s="97">
        <f t="shared" si="36"/>
        <v>15.325670498084291</v>
      </c>
      <c r="AP23" s="97">
        <f t="shared" si="37"/>
        <v>28.735632183908045</v>
      </c>
      <c r="AQ23" s="97">
        <f t="shared" si="38"/>
        <v>18.901660280970624</v>
      </c>
      <c r="AR23" s="97">
        <f t="shared" si="39"/>
        <v>16.475095785440612</v>
      </c>
      <c r="AS23" s="97">
        <f t="shared" si="40"/>
        <v>5.6194125159642399</v>
      </c>
      <c r="AT23" s="158">
        <f t="shared" si="41"/>
        <v>12.260536398467432</v>
      </c>
      <c r="AU23" s="126">
        <f t="shared" si="42"/>
        <v>1.1494252873563218</v>
      </c>
      <c r="AV23" s="97">
        <f t="shared" si="43"/>
        <v>5.7471264367816088</v>
      </c>
      <c r="AW23" s="97">
        <f t="shared" si="44"/>
        <v>45.08301404853129</v>
      </c>
      <c r="AX23" s="97">
        <f t="shared" si="45"/>
        <v>9.7062579821200501</v>
      </c>
      <c r="AY23" s="97">
        <f t="shared" si="46"/>
        <v>7.4074074074074066</v>
      </c>
      <c r="AZ23" s="97">
        <f t="shared" si="47"/>
        <v>4.5977011494252871</v>
      </c>
      <c r="BA23" s="98">
        <f t="shared" si="48"/>
        <v>26.309067688378036</v>
      </c>
      <c r="BB23" s="126">
        <f t="shared" si="49"/>
        <v>0.63856960408684549</v>
      </c>
      <c r="BC23" s="97">
        <f t="shared" si="50"/>
        <v>6.8965517241379306</v>
      </c>
      <c r="BD23" s="97">
        <f t="shared" si="51"/>
        <v>52.618135376756072</v>
      </c>
      <c r="BE23" s="97">
        <f t="shared" si="52"/>
        <v>9.1954022988505741</v>
      </c>
      <c r="BF23" s="97">
        <f t="shared" si="53"/>
        <v>4.3422733077905491</v>
      </c>
      <c r="BG23" s="97">
        <f t="shared" si="54"/>
        <v>4.7254150702426561</v>
      </c>
      <c r="BH23" s="104">
        <f t="shared" si="55"/>
        <v>21.583652618135378</v>
      </c>
    </row>
    <row r="24" spans="2:60">
      <c r="B24" s="4" t="s">
        <v>30</v>
      </c>
      <c r="C24" s="15"/>
      <c r="D24" s="15"/>
      <c r="E24" s="15"/>
      <c r="F24" s="43"/>
      <c r="G24" s="43"/>
      <c r="H24" s="43"/>
      <c r="I24" s="72"/>
      <c r="J24" s="79"/>
      <c r="K24" s="43"/>
      <c r="L24" s="43"/>
      <c r="M24" s="43"/>
      <c r="N24" s="43"/>
      <c r="O24" s="43"/>
      <c r="P24" s="80"/>
      <c r="Q24" s="67"/>
      <c r="R24" s="43"/>
      <c r="S24" s="43"/>
      <c r="T24" s="43"/>
      <c r="U24" s="43"/>
      <c r="V24" s="43"/>
      <c r="W24" s="87"/>
      <c r="X24" s="26"/>
      <c r="Y24" s="26"/>
      <c r="Z24" s="26"/>
      <c r="AA24" s="26"/>
      <c r="AB24" s="26"/>
      <c r="AF24" s="4" t="s">
        <v>30</v>
      </c>
      <c r="AG24" s="99"/>
      <c r="AH24" s="100"/>
      <c r="AI24" s="100"/>
      <c r="AJ24" s="100"/>
      <c r="AK24" s="100"/>
      <c r="AL24" s="100"/>
      <c r="AM24" s="101"/>
      <c r="AN24" s="99"/>
      <c r="AO24" s="100"/>
      <c r="AP24" s="100"/>
      <c r="AQ24" s="100"/>
      <c r="AR24" s="100"/>
      <c r="AS24" s="100"/>
      <c r="AT24" s="159"/>
      <c r="AU24" s="128"/>
      <c r="AV24" s="100"/>
      <c r="AW24" s="100"/>
      <c r="AX24" s="100"/>
      <c r="AY24" s="100"/>
      <c r="AZ24" s="100"/>
      <c r="BA24" s="101"/>
      <c r="BB24" s="128"/>
      <c r="BC24" s="100"/>
      <c r="BD24" s="100"/>
      <c r="BE24" s="100"/>
      <c r="BF24" s="100"/>
      <c r="BG24" s="100"/>
      <c r="BH24" s="105"/>
    </row>
    <row r="25" spans="2:60">
      <c r="B25" s="9" t="s">
        <v>31</v>
      </c>
      <c r="C25" s="10">
        <v>161</v>
      </c>
      <c r="D25" s="10">
        <v>990</v>
      </c>
      <c r="E25" s="10">
        <v>1203</v>
      </c>
      <c r="F25" s="10">
        <v>534</v>
      </c>
      <c r="G25" s="10">
        <v>256</v>
      </c>
      <c r="H25" s="10">
        <v>222</v>
      </c>
      <c r="I25" s="42">
        <v>267</v>
      </c>
      <c r="J25" s="53">
        <v>127</v>
      </c>
      <c r="K25" s="10">
        <v>731</v>
      </c>
      <c r="L25" s="10">
        <v>1091</v>
      </c>
      <c r="M25" s="10">
        <v>716</v>
      </c>
      <c r="N25" s="10">
        <v>480</v>
      </c>
      <c r="O25" s="10">
        <v>160</v>
      </c>
      <c r="P25" s="54">
        <v>328</v>
      </c>
      <c r="Q25" s="65">
        <v>41</v>
      </c>
      <c r="R25" s="10">
        <v>283</v>
      </c>
      <c r="S25" s="10">
        <v>1860</v>
      </c>
      <c r="T25" s="10">
        <v>443</v>
      </c>
      <c r="U25" s="10">
        <v>181</v>
      </c>
      <c r="V25" s="10">
        <v>182</v>
      </c>
      <c r="W25" s="66">
        <v>643</v>
      </c>
      <c r="X25" s="22">
        <v>31</v>
      </c>
      <c r="Y25" s="10">
        <v>298</v>
      </c>
      <c r="Z25" s="10">
        <v>2085</v>
      </c>
      <c r="AA25" s="10">
        <v>344</v>
      </c>
      <c r="AB25" s="10">
        <v>127</v>
      </c>
      <c r="AC25" s="10">
        <v>157</v>
      </c>
      <c r="AD25" s="10">
        <v>591</v>
      </c>
      <c r="AF25" s="9" t="s">
        <v>31</v>
      </c>
      <c r="AG25" s="96">
        <f t="shared" ref="AG25:AG26" si="56">C25/(C25+D25+E25+F25+G25+H25+I25)*100</f>
        <v>4.4315992292870909</v>
      </c>
      <c r="AH25" s="97">
        <f t="shared" ref="AH25:AH26" si="57">D25/(D25+E25+F25+G25+H25+I25+C25)*100</f>
        <v>27.250206440957886</v>
      </c>
      <c r="AI25" s="97">
        <f t="shared" ref="AI25:AI26" si="58">E25/(E25+F25+G25+H25+I25+D25+C25)*100</f>
        <v>33.11312964492155</v>
      </c>
      <c r="AJ25" s="97">
        <f t="shared" ref="AJ25:AJ26" si="59">F25/(F25+G25+H25+I25+E25+D25+C25)*100</f>
        <v>14.698596201486374</v>
      </c>
      <c r="AK25" s="97">
        <f t="shared" ref="AK25:AK26" si="60">G25/(G25+H25+I25+E25+D25+C25+F25)*100</f>
        <v>7.0465180291769887</v>
      </c>
      <c r="AL25" s="97">
        <f t="shared" ref="AL25:AL26" si="61">H25/(H25+I25+C25+F25+E25+D25+G25)*100</f>
        <v>6.1106523534269197</v>
      </c>
      <c r="AM25" s="98">
        <f t="shared" ref="AM25:AM26" si="62">I25/(I25+D25+C25+G25+F25+E25+H25)*100</f>
        <v>7.3492981007431872</v>
      </c>
      <c r="AN25" s="96">
        <f t="shared" ref="AN25:AN26" si="63">J25/(J25+K25+L25+M25+N25+O25+P25)*100</f>
        <v>3.495733553537022</v>
      </c>
      <c r="AO25" s="97">
        <f t="shared" ref="AO25:AO26" si="64">K25/(K25+L25+M25+N25+O25+P25+J25)*100</f>
        <v>20.121112028626477</v>
      </c>
      <c r="AP25" s="97">
        <f t="shared" ref="AP25:AP26" si="65">L25/(L25+M25+N25+O25+P25+K25+J25)*100</f>
        <v>30.030278007156618</v>
      </c>
      <c r="AQ25" s="97">
        <f t="shared" ref="AQ25:AQ26" si="66">M25/(M25+N25+O25+P25+L25+K25+J25)*100</f>
        <v>19.708230112854391</v>
      </c>
      <c r="AR25" s="97">
        <f t="shared" ref="AR25:AR26" si="67">N25/(N25+O25+P25+L25+K25+J25+M25)*100</f>
        <v>13.212221304706853</v>
      </c>
      <c r="AS25" s="97">
        <f t="shared" ref="AS25:AS26" si="68">O25/(O25+P25+J25+M25+L25+K25+N25)*100</f>
        <v>4.4040737682356186</v>
      </c>
      <c r="AT25" s="158">
        <f t="shared" ref="AT25:AT26" si="69">P25/(P25+K25+J25+N25+M25+L25+O25)*100</f>
        <v>9.028351224883016</v>
      </c>
      <c r="AU25" s="126">
        <f t="shared" ref="AU25:AU26" si="70">Q25/(Q25+R25+S25+T25+U25+V25+W25)*100</f>
        <v>1.128543903110377</v>
      </c>
      <c r="AV25" s="97">
        <f t="shared" ref="AV25:AV26" si="71">R25/(R25+S25+T25+U25+V25+W25+Q25)*100</f>
        <v>7.7897054775667494</v>
      </c>
      <c r="AW25" s="97">
        <f t="shared" ref="AW25:AW26" si="72">S25/(S25+T25+U25+V25+W25+R25+Q25)*100</f>
        <v>51.197357555739053</v>
      </c>
      <c r="AX25" s="97">
        <f t="shared" ref="AX25:AX26" si="73">T25/(T25+U25+V25+W25+S25+R25+Q25)*100</f>
        <v>12.193779245802368</v>
      </c>
      <c r="AY25" s="97">
        <f t="shared" ref="AY25:AY26" si="74">U25/(U25+V25+W25+S25+R25+Q25+T25)*100</f>
        <v>4.9821084503165425</v>
      </c>
      <c r="AZ25" s="97">
        <f t="shared" ref="AZ25:AZ26" si="75">V25/(V25+W25+Q25+T25+S25+R25+U25)*100</f>
        <v>5.0096339113680148</v>
      </c>
      <c r="BA25" s="98">
        <f t="shared" ref="BA25:BA26" si="76">W25/(W25+R25+Q25+U25+T25+S25+V25)*100</f>
        <v>17.698871456096889</v>
      </c>
      <c r="BB25" s="126">
        <f t="shared" ref="BB25:BB26" si="77">X25/(X25+Y25+Z25+AA25+AB25+AC25+AD25)*100</f>
        <v>0.85328929259565101</v>
      </c>
      <c r="BC25" s="97">
        <f t="shared" ref="BC25:BC26" si="78">Y25/(Y25+Z25+AA25+AB25+AC25+AD25+X25)*100</f>
        <v>8.2025873933388382</v>
      </c>
      <c r="BD25" s="97">
        <f t="shared" ref="BD25:BD26" si="79">Z25/(Z25+AA25+AB25+AC25+AD25+Y25+X25)*100</f>
        <v>57.3905862923204</v>
      </c>
      <c r="BE25" s="97">
        <f t="shared" ref="BE25:BE26" si="80">AA25/(AA25+AB25+AC25+AD25+Z25+Y25+X25)*100</f>
        <v>9.468758601706579</v>
      </c>
      <c r="BF25" s="97">
        <f t="shared" ref="BF25:BF26" si="81">AB25/(AB25+AC25+AD25+Z25+Y25+X25+AA25)*100</f>
        <v>3.495733553537022</v>
      </c>
      <c r="BG25" s="97">
        <f t="shared" ref="BG25:BG26" si="82">AC25/(AC25+AD25+X25+AA25+Z25+Y25+AB25)*100</f>
        <v>4.3214973850811997</v>
      </c>
      <c r="BH25" s="104">
        <f t="shared" ref="BH25:BH26" si="83">AD25/(AD25+Y25+X25+AB25+AA25+Z25+AC25)*100</f>
        <v>16.267547481420312</v>
      </c>
    </row>
    <row r="26" spans="2:60">
      <c r="B26" s="9" t="s">
        <v>33</v>
      </c>
      <c r="C26" s="10">
        <v>39</v>
      </c>
      <c r="D26" s="10">
        <v>316</v>
      </c>
      <c r="E26" s="10">
        <v>512</v>
      </c>
      <c r="F26" s="10">
        <v>230</v>
      </c>
      <c r="G26" s="10">
        <v>63</v>
      </c>
      <c r="H26" s="10">
        <v>76</v>
      </c>
      <c r="I26" s="42">
        <v>99</v>
      </c>
      <c r="J26" s="53">
        <v>71</v>
      </c>
      <c r="K26" s="10">
        <v>262</v>
      </c>
      <c r="L26" s="10">
        <v>299</v>
      </c>
      <c r="M26" s="10">
        <v>347</v>
      </c>
      <c r="N26" s="10">
        <v>249</v>
      </c>
      <c r="O26" s="10">
        <v>49</v>
      </c>
      <c r="P26" s="54">
        <v>58</v>
      </c>
      <c r="Q26" s="65">
        <v>19</v>
      </c>
      <c r="R26" s="10">
        <v>121</v>
      </c>
      <c r="S26" s="10">
        <v>652</v>
      </c>
      <c r="T26" s="10">
        <v>242</v>
      </c>
      <c r="U26" s="10">
        <v>82</v>
      </c>
      <c r="V26" s="10">
        <v>58</v>
      </c>
      <c r="W26" s="66">
        <v>161</v>
      </c>
      <c r="X26" s="22">
        <v>9</v>
      </c>
      <c r="Y26" s="10">
        <v>122</v>
      </c>
      <c r="Z26" s="10">
        <v>796</v>
      </c>
      <c r="AA26" s="10">
        <v>177</v>
      </c>
      <c r="AB26" s="10">
        <v>38</v>
      </c>
      <c r="AC26" s="10">
        <v>40</v>
      </c>
      <c r="AD26" s="10">
        <v>153</v>
      </c>
      <c r="AF26" s="9" t="s">
        <v>33</v>
      </c>
      <c r="AG26" s="96">
        <f t="shared" si="56"/>
        <v>2.9213483146067416</v>
      </c>
      <c r="AH26" s="97">
        <f t="shared" si="57"/>
        <v>23.670411985018728</v>
      </c>
      <c r="AI26" s="97">
        <f t="shared" si="58"/>
        <v>38.352059925093634</v>
      </c>
      <c r="AJ26" s="97">
        <f t="shared" si="59"/>
        <v>17.228464419475657</v>
      </c>
      <c r="AK26" s="97">
        <f t="shared" si="60"/>
        <v>4.7191011235955056</v>
      </c>
      <c r="AL26" s="97">
        <f t="shared" si="61"/>
        <v>5.6928838951310858</v>
      </c>
      <c r="AM26" s="98">
        <f t="shared" si="62"/>
        <v>7.415730337078652</v>
      </c>
      <c r="AN26" s="96">
        <f t="shared" si="63"/>
        <v>5.3183520599250942</v>
      </c>
      <c r="AO26" s="97">
        <f t="shared" si="64"/>
        <v>19.625468164794007</v>
      </c>
      <c r="AP26" s="97">
        <f t="shared" si="65"/>
        <v>22.397003745318354</v>
      </c>
      <c r="AQ26" s="97">
        <f t="shared" si="66"/>
        <v>25.992509363295881</v>
      </c>
      <c r="AR26" s="97">
        <f t="shared" si="67"/>
        <v>18.651685393258425</v>
      </c>
      <c r="AS26" s="97">
        <f t="shared" si="68"/>
        <v>3.6704119850187267</v>
      </c>
      <c r="AT26" s="158">
        <f t="shared" si="69"/>
        <v>4.3445692883895131</v>
      </c>
      <c r="AU26" s="126">
        <f t="shared" si="70"/>
        <v>1.4232209737827715</v>
      </c>
      <c r="AV26" s="97">
        <f t="shared" si="71"/>
        <v>9.0636704119850187</v>
      </c>
      <c r="AW26" s="97">
        <f t="shared" si="72"/>
        <v>48.838951310861425</v>
      </c>
      <c r="AX26" s="97">
        <f t="shared" si="73"/>
        <v>18.127340823970037</v>
      </c>
      <c r="AY26" s="97">
        <f t="shared" si="74"/>
        <v>6.1423220973782771</v>
      </c>
      <c r="AZ26" s="97">
        <f t="shared" si="75"/>
        <v>4.3445692883895131</v>
      </c>
      <c r="BA26" s="98">
        <f t="shared" si="76"/>
        <v>12.059925093632959</v>
      </c>
      <c r="BB26" s="126">
        <f t="shared" si="77"/>
        <v>0.6741573033707865</v>
      </c>
      <c r="BC26" s="97">
        <f t="shared" si="78"/>
        <v>9.1385767790262165</v>
      </c>
      <c r="BD26" s="97">
        <f t="shared" si="79"/>
        <v>59.625468164794007</v>
      </c>
      <c r="BE26" s="97">
        <f t="shared" si="80"/>
        <v>13.258426966292136</v>
      </c>
      <c r="BF26" s="97">
        <f t="shared" si="81"/>
        <v>2.8464419475655429</v>
      </c>
      <c r="BG26" s="97">
        <f t="shared" si="82"/>
        <v>2.9962546816479403</v>
      </c>
      <c r="BH26" s="104">
        <f t="shared" si="83"/>
        <v>11.460674157303369</v>
      </c>
    </row>
  </sheetData>
  <mergeCells count="10">
    <mergeCell ref="AG7:AM7"/>
    <mergeCell ref="AN7:AT7"/>
    <mergeCell ref="AU7:BA7"/>
    <mergeCell ref="BB7:BH7"/>
    <mergeCell ref="B7:B8"/>
    <mergeCell ref="C7:I7"/>
    <mergeCell ref="J7:P7"/>
    <mergeCell ref="Q7:W7"/>
    <mergeCell ref="X7:AD7"/>
    <mergeCell ref="AF7:AF8"/>
  </mergeCells>
  <hyperlinks>
    <hyperlink ref="B3" location="Index!A1" display="&lt;&lt; back"/>
  </hyperlinks>
  <pageMargins left="0.70866141732283472" right="0.70866141732283472" top="0.74803149606299213" bottom="0.74803149606299213" header="0.31496062992125984" footer="0.31496062992125984"/>
  <pageSetup paperSize="9" scale="81" orientation="landscape" verticalDpi="0"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Index</vt:lpstr>
      <vt:lpstr>Sample</vt:lpstr>
      <vt:lpstr>Q1</vt:lpstr>
      <vt:lpstr>Q2</vt:lpstr>
      <vt:lpstr>Q3</vt:lpstr>
      <vt:lpstr>Q31</vt:lpstr>
      <vt:lpstr>Q3A</vt:lpstr>
      <vt:lpstr>Q4</vt:lpstr>
      <vt:lpstr>Q5</vt:lpstr>
      <vt:lpstr>Q6</vt:lpstr>
      <vt:lpstr>Q61</vt:lpstr>
      <vt:lpstr>Q7</vt:lpstr>
      <vt:lpstr>Q8</vt:lpstr>
      <vt:lpstr>Q9</vt:lpstr>
      <vt:lpstr>Q10</vt:lpstr>
      <vt:lpstr>Q11</vt:lpstr>
      <vt:lpstr>Note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andre.sousa</dc:creator>
  <cp:lastModifiedBy>misabel.silva</cp:lastModifiedBy>
  <cp:lastPrinted>2020-04-10T13:33:42Z</cp:lastPrinted>
  <dcterms:created xsi:type="dcterms:W3CDTF">2020-04-07T17:13:30Z</dcterms:created>
  <dcterms:modified xsi:type="dcterms:W3CDTF">2020-06-30T16:25:23Z</dcterms:modified>
</cp:coreProperties>
</file>