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6060" windowWidth="23256" windowHeight="6120" tabRatio="948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25725"/>
</workbook>
</file>

<file path=xl/calcChain.xml><?xml version="1.0" encoding="utf-8"?>
<calcChain xmlns="http://schemas.openxmlformats.org/spreadsheetml/2006/main">
  <c r="O14" i="18"/>
  <c r="O13"/>
  <c r="O9"/>
  <c r="O8"/>
  <c r="E57" l="1"/>
  <c r="C97"/>
  <c r="C73"/>
  <c r="C57"/>
  <c r="C45"/>
  <c r="E46"/>
  <c r="E64"/>
  <c r="E80"/>
  <c r="C28"/>
  <c r="C50"/>
  <c r="I57"/>
  <c r="C58"/>
  <c r="C60"/>
  <c r="G60"/>
  <c r="E63"/>
  <c r="G64"/>
  <c r="C66"/>
  <c r="C84"/>
  <c r="C86"/>
  <c r="E95"/>
  <c r="I103"/>
  <c r="C106"/>
  <c r="E111"/>
  <c r="E119"/>
  <c r="E121"/>
  <c r="C122"/>
  <c r="C124"/>
  <c r="G239"/>
  <c r="E239"/>
  <c r="C239"/>
  <c r="I238"/>
  <c r="E238"/>
  <c r="G237"/>
  <c r="E237"/>
  <c r="C237"/>
  <c r="I236"/>
  <c r="E236"/>
  <c r="G233"/>
  <c r="E233"/>
  <c r="C233"/>
  <c r="I232"/>
  <c r="E232"/>
  <c r="I231"/>
  <c r="G231"/>
  <c r="E231"/>
  <c r="C231"/>
  <c r="I230"/>
  <c r="I229"/>
  <c r="G229"/>
  <c r="I228"/>
  <c r="G227"/>
  <c r="E227"/>
  <c r="E226"/>
  <c r="I225"/>
  <c r="G225"/>
  <c r="E225"/>
  <c r="C225"/>
  <c r="I224"/>
  <c r="E224"/>
  <c r="G223"/>
  <c r="E223"/>
  <c r="C223"/>
  <c r="E221"/>
  <c r="I219"/>
  <c r="E218"/>
  <c r="I217"/>
  <c r="G217"/>
  <c r="E216"/>
  <c r="E214"/>
  <c r="E212"/>
  <c r="G211"/>
  <c r="E210"/>
  <c r="I209"/>
  <c r="G207"/>
  <c r="E200"/>
  <c r="E198"/>
  <c r="E194"/>
  <c r="I177"/>
  <c r="E177"/>
  <c r="E166"/>
  <c r="E158"/>
  <c r="I157"/>
  <c r="G157"/>
  <c r="E152"/>
  <c r="E148"/>
  <c r="I143"/>
  <c r="G143"/>
  <c r="E143"/>
  <c r="C143"/>
  <c r="E142"/>
  <c r="C141"/>
  <c r="E105"/>
  <c r="E81"/>
  <c r="E65"/>
  <c r="C119"/>
  <c r="C100"/>
  <c r="C92"/>
  <c r="C49"/>
  <c r="E84"/>
  <c r="E126"/>
  <c r="E58"/>
  <c r="C63"/>
  <c r="E66"/>
  <c r="I68"/>
  <c r="C79"/>
  <c r="G117"/>
  <c r="C121"/>
  <c r="G230"/>
  <c r="C224"/>
  <c r="C218"/>
  <c r="C216"/>
  <c r="C214"/>
  <c r="C212"/>
  <c r="G210"/>
  <c r="C210"/>
  <c r="G194"/>
  <c r="C194"/>
  <c r="G190"/>
  <c r="G182"/>
  <c r="E114" l="1"/>
  <c r="E112"/>
  <c r="C111"/>
  <c r="C107"/>
  <c r="E106"/>
  <c r="C126"/>
  <c r="E100"/>
  <c r="E86"/>
  <c r="C166"/>
  <c r="C152"/>
  <c r="C148"/>
  <c r="C103"/>
  <c r="C95"/>
  <c r="G57"/>
  <c r="C133"/>
  <c r="C177"/>
  <c r="E28"/>
  <c r="E24"/>
  <c r="C219"/>
  <c r="C217"/>
  <c r="C215"/>
  <c r="C211"/>
  <c r="C209"/>
  <c r="C207"/>
  <c r="E163"/>
  <c r="E161"/>
  <c r="E157"/>
  <c r="C99"/>
  <c r="I158"/>
  <c r="C157"/>
  <c r="C221"/>
  <c r="I218"/>
  <c r="I216"/>
  <c r="G236"/>
  <c r="G234"/>
  <c r="G232"/>
  <c r="I237"/>
  <c r="G235"/>
  <c r="C235"/>
  <c r="E234"/>
  <c r="C238"/>
  <c r="E209"/>
  <c r="E215"/>
  <c r="I227"/>
  <c r="I211"/>
  <c r="G216"/>
  <c r="G148"/>
  <c r="G112"/>
  <c r="G100"/>
  <c r="E229"/>
  <c r="E123"/>
  <c r="C112"/>
  <c r="E45"/>
  <c r="E103"/>
  <c r="I239"/>
  <c r="C228"/>
  <c r="G218"/>
  <c r="C120"/>
  <c r="C80"/>
  <c r="C64"/>
  <c r="I226"/>
  <c r="E228"/>
  <c r="C227"/>
  <c r="C229"/>
  <c r="E230"/>
  <c r="C236"/>
  <c r="C234"/>
  <c r="C232"/>
  <c r="I235"/>
  <c r="E235"/>
  <c r="I234"/>
  <c r="I233"/>
  <c r="G238"/>
  <c r="I223"/>
  <c r="I215"/>
  <c r="I207"/>
  <c r="I127"/>
  <c r="G228"/>
  <c r="G226"/>
  <c r="G224"/>
  <c r="C230"/>
  <c r="E205"/>
  <c r="E217"/>
  <c r="C186"/>
  <c r="C136"/>
  <c r="C226"/>
  <c r="E219"/>
  <c r="E99"/>
  <c r="P47" i="2" l="1"/>
  <c r="P43"/>
  <c r="P39"/>
  <c r="P37" i="4"/>
  <c r="P39"/>
  <c r="P43"/>
  <c r="P47"/>
  <c r="P48" i="2"/>
  <c r="P46"/>
  <c r="P44"/>
  <c r="P42"/>
  <c r="P40"/>
  <c r="P38"/>
  <c r="P38" i="4"/>
  <c r="P40"/>
  <c r="P42"/>
  <c r="P44"/>
  <c r="P46"/>
  <c r="P48"/>
  <c r="P37" i="2"/>
  <c r="P45"/>
  <c r="P41"/>
  <c r="P41" i="4"/>
  <c r="P45"/>
  <c r="I12" i="26"/>
  <c r="I13" i="27" l="1"/>
  <c r="O13"/>
  <c r="I14"/>
  <c r="O14"/>
  <c r="I15"/>
  <c r="O15"/>
  <c r="I16"/>
  <c r="O16"/>
  <c r="I17"/>
  <c r="O17"/>
  <c r="I18"/>
  <c r="O18"/>
  <c r="I19"/>
  <c r="O19"/>
  <c r="I20"/>
  <c r="O20"/>
  <c r="I21"/>
  <c r="O21"/>
  <c r="I22"/>
  <c r="O22"/>
  <c r="I12" l="1"/>
  <c r="O12"/>
  <c r="K25" i="17" l="1"/>
  <c r="F25"/>
  <c r="K24"/>
  <c r="F24"/>
  <c r="K23"/>
  <c r="F23"/>
  <c r="K22" l="1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I7"/>
  <c r="J10" l="1"/>
  <c r="J12"/>
  <c r="J14"/>
  <c r="J16"/>
  <c r="J18"/>
  <c r="J20"/>
  <c r="J22"/>
  <c r="J24"/>
  <c r="J19"/>
  <c r="J23"/>
  <c r="J25"/>
  <c r="J9"/>
  <c r="J11"/>
  <c r="J13"/>
  <c r="J15"/>
  <c r="J17"/>
  <c r="J21"/>
  <c r="G7"/>
  <c r="H25" l="1"/>
  <c r="H24"/>
  <c r="H23"/>
  <c r="H22"/>
  <c r="H21"/>
  <c r="H20"/>
  <c r="H19"/>
  <c r="H18"/>
  <c r="H17"/>
  <c r="H16"/>
  <c r="H11"/>
  <c r="H10"/>
  <c r="H9"/>
  <c r="H15"/>
  <c r="H14"/>
  <c r="H13"/>
  <c r="H12"/>
  <c r="J7"/>
  <c r="D7"/>
  <c r="E25" s="1"/>
  <c r="B7"/>
  <c r="L23" i="30"/>
  <c r="J23"/>
  <c r="T21"/>
  <c r="R21"/>
  <c r="L21"/>
  <c r="J21"/>
  <c r="T20"/>
  <c r="R20"/>
  <c r="L20"/>
  <c r="J20"/>
  <c r="T19"/>
  <c r="R19"/>
  <c r="L19"/>
  <c r="J19"/>
  <c r="T18"/>
  <c r="R18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/>
  <c r="L12"/>
  <c r="J12"/>
  <c r="E10" i="17" l="1"/>
  <c r="E12"/>
  <c r="E14"/>
  <c r="E16"/>
  <c r="E18"/>
  <c r="E20"/>
  <c r="E22"/>
  <c r="E24"/>
  <c r="E9"/>
  <c r="E11"/>
  <c r="E13"/>
  <c r="E15"/>
  <c r="E17"/>
  <c r="E19"/>
  <c r="E21"/>
  <c r="E23"/>
  <c r="H7"/>
  <c r="C25"/>
  <c r="C24"/>
  <c r="C15"/>
  <c r="C14"/>
  <c r="C13"/>
  <c r="C23"/>
  <c r="C22"/>
  <c r="C21"/>
  <c r="C20"/>
  <c r="C19"/>
  <c r="C18"/>
  <c r="C17"/>
  <c r="C16"/>
  <c r="C11"/>
  <c r="C10"/>
  <c r="C9"/>
  <c r="C12"/>
  <c r="F7"/>
  <c r="L23" i="29"/>
  <c r="J23"/>
  <c r="T21"/>
  <c r="R21"/>
  <c r="L21"/>
  <c r="J21"/>
  <c r="T20"/>
  <c r="R20"/>
  <c r="L20"/>
  <c r="J20"/>
  <c r="T19"/>
  <c r="R19"/>
  <c r="L19"/>
  <c r="J19"/>
  <c r="T18"/>
  <c r="K7" i="17" l="1"/>
  <c r="C7"/>
  <c r="E7"/>
  <c r="R18" i="29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 l="1"/>
  <c r="L12"/>
  <c r="J12"/>
  <c r="O22" i="26" l="1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K10"/>
  <c r="E10"/>
  <c r="K10" i="27" l="1"/>
  <c r="E10"/>
  <c r="R23" i="30" l="1"/>
  <c r="T23"/>
  <c r="R23" i="29"/>
  <c r="T23"/>
  <c r="G10" i="16" l="1"/>
  <c r="I10"/>
  <c r="K16"/>
  <c r="K28"/>
  <c r="K22"/>
  <c r="G17"/>
  <c r="G18"/>
  <c r="I9"/>
  <c r="K15"/>
  <c r="I17"/>
  <c r="I18"/>
  <c r="K27"/>
  <c r="I30"/>
  <c r="I29"/>
  <c r="I24"/>
  <c r="K21"/>
  <c r="I23"/>
  <c r="G29"/>
  <c r="G30"/>
  <c r="G24"/>
  <c r="G23"/>
  <c r="G9"/>
  <c r="K10" l="1"/>
  <c r="G11"/>
  <c r="G12"/>
  <c r="I12"/>
  <c r="K9"/>
  <c r="I11"/>
  <c r="G34"/>
  <c r="G35"/>
  <c r="E10" i="28" l="1"/>
  <c r="K10"/>
  <c r="M10" l="1"/>
  <c r="G10"/>
  <c r="K32" i="16" l="1"/>
  <c r="K33" l="1"/>
  <c r="I34"/>
  <c r="I35"/>
  <c r="K11" i="18" l="1"/>
  <c r="K12" l="1"/>
  <c r="I48"/>
  <c r="I70"/>
  <c r="I133"/>
  <c r="I189"/>
  <c r="I221"/>
  <c r="I89"/>
  <c r="I77"/>
  <c r="I51"/>
  <c r="I58"/>
  <c r="I18"/>
  <c r="I20"/>
  <c r="I130"/>
  <c r="I149"/>
  <c r="I161"/>
  <c r="I171"/>
  <c r="I181"/>
  <c r="I201"/>
  <c r="I91"/>
  <c r="I31"/>
  <c r="I15"/>
  <c r="I112"/>
  <c r="I32"/>
  <c r="I26"/>
  <c r="I167"/>
  <c r="I197"/>
  <c r="I107"/>
  <c r="I85"/>
  <c r="I41"/>
  <c r="I122"/>
  <c r="I117"/>
  <c r="I37"/>
  <c r="I132"/>
  <c r="I137"/>
  <c r="I144"/>
  <c r="I165"/>
  <c r="I193"/>
  <c r="I123"/>
  <c r="I109"/>
  <c r="I61"/>
  <c r="I45"/>
  <c r="I17"/>
  <c r="I22"/>
  <c r="I99"/>
  <c r="I71"/>
  <c r="I159"/>
  <c r="I222"/>
  <c r="I203"/>
  <c r="I83"/>
  <c r="I82"/>
  <c r="I110"/>
  <c r="I148"/>
  <c r="I174"/>
  <c r="I198"/>
  <c r="I214"/>
  <c r="I95"/>
  <c r="I36"/>
  <c r="I81"/>
  <c r="I84"/>
  <c r="I114"/>
  <c r="I152"/>
  <c r="I176"/>
  <c r="I200"/>
  <c r="I220"/>
  <c r="I108"/>
  <c r="I29"/>
  <c r="I98"/>
  <c r="I35"/>
  <c r="I170"/>
  <c r="I140"/>
  <c r="I195"/>
  <c r="I135"/>
  <c r="I74"/>
  <c r="I75"/>
  <c r="I131"/>
  <c r="I86"/>
  <c r="I118"/>
  <c r="I156"/>
  <c r="I180"/>
  <c r="I202"/>
  <c r="I30"/>
  <c r="I111"/>
  <c r="I34"/>
  <c r="I69"/>
  <c r="I213"/>
  <c r="I92"/>
  <c r="I120"/>
  <c r="I160"/>
  <c r="I182"/>
  <c r="I204"/>
  <c r="I56"/>
  <c r="I150"/>
  <c r="I16"/>
  <c r="I116"/>
  <c r="I50"/>
  <c r="I138"/>
  <c r="I52"/>
  <c r="I162"/>
  <c r="I90"/>
  <c r="I46"/>
  <c r="I128"/>
  <c r="I187"/>
  <c r="I191"/>
  <c r="I105"/>
  <c r="I79"/>
  <c r="I65"/>
  <c r="I101"/>
  <c r="I40"/>
  <c r="I62"/>
  <c r="I14"/>
  <c r="I141"/>
  <c r="I155"/>
  <c r="I169"/>
  <c r="I173"/>
  <c r="I185"/>
  <c r="I121"/>
  <c r="I43"/>
  <c r="I23"/>
  <c r="I66"/>
  <c r="I64"/>
  <c r="I38"/>
  <c r="I153"/>
  <c r="I188"/>
  <c r="I125"/>
  <c r="I97"/>
  <c r="I47"/>
  <c r="I54"/>
  <c r="I104"/>
  <c r="I59"/>
  <c r="I129"/>
  <c r="I136"/>
  <c r="I139"/>
  <c r="I145"/>
  <c r="I178"/>
  <c r="I13"/>
  <c r="I113"/>
  <c r="I93"/>
  <c r="I55"/>
  <c r="I39"/>
  <c r="I124"/>
  <c r="I63"/>
  <c r="I115"/>
  <c r="I119"/>
  <c r="I199"/>
  <c r="I25"/>
  <c r="I53"/>
  <c r="I163"/>
  <c r="I94"/>
  <c r="I126"/>
  <c r="I164"/>
  <c r="I190"/>
  <c r="I206"/>
  <c r="I49"/>
  <c r="I151"/>
  <c r="I27"/>
  <c r="I179"/>
  <c r="I100"/>
  <c r="I134"/>
  <c r="I166"/>
  <c r="I192"/>
  <c r="I208"/>
  <c r="I80"/>
  <c r="I184"/>
  <c r="I42"/>
  <c r="I154"/>
  <c r="I19"/>
  <c r="I72"/>
  <c r="I33"/>
  <c r="I87"/>
  <c r="I183"/>
  <c r="I44"/>
  <c r="I73"/>
  <c r="I60"/>
  <c r="I102"/>
  <c r="I142"/>
  <c r="I168"/>
  <c r="I194"/>
  <c r="I210"/>
  <c r="I67"/>
  <c r="I175"/>
  <c r="I205"/>
  <c r="I147"/>
  <c r="I76"/>
  <c r="I106"/>
  <c r="I146"/>
  <c r="I172"/>
  <c r="I196"/>
  <c r="I212"/>
  <c r="I96"/>
  <c r="I24"/>
  <c r="I88"/>
  <c r="I186"/>
  <c r="I21"/>
  <c r="I28"/>
  <c r="I78"/>
  <c r="E120"/>
  <c r="E74"/>
  <c r="E50"/>
  <c r="E73"/>
  <c r="E132"/>
  <c r="E146"/>
  <c r="E167"/>
  <c r="E172"/>
  <c r="E182"/>
  <c r="E202"/>
  <c r="E127"/>
  <c r="E61"/>
  <c r="E35"/>
  <c r="E72"/>
  <c r="E78"/>
  <c r="E48"/>
  <c r="E34"/>
  <c r="E16"/>
  <c r="E42"/>
  <c r="E129"/>
  <c r="E137"/>
  <c r="E145"/>
  <c r="E168"/>
  <c r="E180"/>
  <c r="E188"/>
  <c r="E192"/>
  <c r="E125"/>
  <c r="E53"/>
  <c r="E47"/>
  <c r="E27"/>
  <c r="E38"/>
  <c r="E68"/>
  <c r="E97"/>
  <c r="E133"/>
  <c r="E144"/>
  <c r="E178"/>
  <c r="E191"/>
  <c r="E117"/>
  <c r="E37"/>
  <c r="E19"/>
  <c r="E122"/>
  <c r="E89"/>
  <c r="E49"/>
  <c r="E40"/>
  <c r="E134"/>
  <c r="E154"/>
  <c r="E160"/>
  <c r="E175"/>
  <c r="E183"/>
  <c r="E207"/>
  <c r="E220"/>
  <c r="E85"/>
  <c r="E77"/>
  <c r="E25"/>
  <c r="E22"/>
  <c r="E213"/>
  <c r="E83"/>
  <c r="E39"/>
  <c r="E131"/>
  <c r="E91"/>
  <c r="E155"/>
  <c r="E98"/>
  <c r="E104"/>
  <c r="E149"/>
  <c r="E94"/>
  <c r="E92"/>
  <c r="E118"/>
  <c r="E67"/>
  <c r="E203"/>
  <c r="E139"/>
  <c r="E75"/>
  <c r="E187"/>
  <c r="E71"/>
  <c r="E151"/>
  <c r="E90"/>
  <c r="E173"/>
  <c r="E102"/>
  <c r="E13"/>
  <c r="E116"/>
  <c r="E115"/>
  <c r="E159"/>
  <c r="E153"/>
  <c r="E108"/>
  <c r="E124"/>
  <c r="E82"/>
  <c r="E62"/>
  <c r="E14"/>
  <c r="E130"/>
  <c r="E138"/>
  <c r="E162"/>
  <c r="E170"/>
  <c r="E174"/>
  <c r="E196"/>
  <c r="E206"/>
  <c r="E109"/>
  <c r="E43"/>
  <c r="E31"/>
  <c r="E36"/>
  <c r="E54"/>
  <c r="E44"/>
  <c r="E26"/>
  <c r="E76"/>
  <c r="E113"/>
  <c r="E135"/>
  <c r="E140"/>
  <c r="E164"/>
  <c r="E176"/>
  <c r="E184"/>
  <c r="E190"/>
  <c r="E208"/>
  <c r="E69"/>
  <c r="E51"/>
  <c r="E41"/>
  <c r="E70"/>
  <c r="E18"/>
  <c r="E30"/>
  <c r="E20"/>
  <c r="E136"/>
  <c r="E150"/>
  <c r="E186"/>
  <c r="E204"/>
  <c r="E93"/>
  <c r="E23"/>
  <c r="E15"/>
  <c r="E56"/>
  <c r="E60"/>
  <c r="E33"/>
  <c r="E128"/>
  <c r="E141"/>
  <c r="E156"/>
  <c r="E169"/>
  <c r="E181"/>
  <c r="E185"/>
  <c r="E211"/>
  <c r="E101"/>
  <c r="E79"/>
  <c r="E29"/>
  <c r="E21"/>
  <c r="E87"/>
  <c r="E195"/>
  <c r="E197"/>
  <c r="E55"/>
  <c r="E179"/>
  <c r="E201"/>
  <c r="E32"/>
  <c r="E88"/>
  <c r="E147"/>
  <c r="E165"/>
  <c r="E222"/>
  <c r="E110"/>
  <c r="E107"/>
  <c r="E199"/>
  <c r="E59"/>
  <c r="E17"/>
  <c r="E193"/>
  <c r="E189"/>
  <c r="E96"/>
  <c r="E52"/>
  <c r="E171"/>
  <c r="P24" i="30" l="1"/>
  <c r="P24" i="29"/>
  <c r="R25" l="1"/>
  <c r="N24"/>
  <c r="T25"/>
  <c r="K8" i="18" l="1"/>
  <c r="K9"/>
  <c r="J8"/>
  <c r="J9"/>
  <c r="R25" i="30"/>
  <c r="N24"/>
  <c r="T25"/>
  <c r="T24" i="29"/>
  <c r="R24"/>
  <c r="P26"/>
  <c r="P26" i="30"/>
  <c r="I39" i="27" l="1"/>
  <c r="G36"/>
  <c r="I36"/>
  <c r="I29" i="26"/>
  <c r="G29"/>
  <c r="I27" i="27"/>
  <c r="G27"/>
  <c r="I28"/>
  <c r="G28"/>
  <c r="I32"/>
  <c r="G32"/>
  <c r="G26" i="26"/>
  <c r="I26"/>
  <c r="G26" i="27"/>
  <c r="I26"/>
  <c r="I42"/>
  <c r="G42"/>
  <c r="G32" i="26"/>
  <c r="I32"/>
  <c r="G35"/>
  <c r="I35"/>
  <c r="G27"/>
  <c r="I27"/>
  <c r="G31" i="27"/>
  <c r="I31"/>
  <c r="M35"/>
  <c r="N26" i="30"/>
  <c r="R27"/>
  <c r="T27"/>
  <c r="G39" i="26"/>
  <c r="I39"/>
  <c r="G31"/>
  <c r="I31"/>
  <c r="G40"/>
  <c r="I40"/>
  <c r="I40" i="27"/>
  <c r="G40"/>
  <c r="G28" i="26"/>
  <c r="I28"/>
  <c r="G30"/>
  <c r="I30"/>
  <c r="I41" i="27"/>
  <c r="G41"/>
  <c r="G42" i="26"/>
  <c r="I42"/>
  <c r="G34" i="27"/>
  <c r="I34"/>
  <c r="G34" i="26"/>
  <c r="I34"/>
  <c r="G35" i="27"/>
  <c r="I35"/>
  <c r="G41" i="26"/>
  <c r="I41"/>
  <c r="G33"/>
  <c r="I33"/>
  <c r="G30" i="27"/>
  <c r="I30"/>
  <c r="G29"/>
  <c r="I29"/>
  <c r="G33"/>
  <c r="I33"/>
  <c r="G36" i="26"/>
  <c r="I36"/>
  <c r="N26" i="29"/>
  <c r="R27"/>
  <c r="T27"/>
  <c r="R24" i="30"/>
  <c r="T24"/>
  <c r="M39" i="27"/>
  <c r="O39" i="26"/>
  <c r="M40" i="27" l="1"/>
  <c r="O40"/>
  <c r="M36"/>
  <c r="O36"/>
  <c r="M41" i="26"/>
  <c r="O41"/>
  <c r="M26" i="27"/>
  <c r="O26"/>
  <c r="O42"/>
  <c r="M42"/>
  <c r="M27"/>
  <c r="O27"/>
  <c r="M28"/>
  <c r="O28"/>
  <c r="M29"/>
  <c r="O29"/>
  <c r="M30"/>
  <c r="O30"/>
  <c r="M31"/>
  <c r="O31"/>
  <c r="M32"/>
  <c r="O32"/>
  <c r="M33"/>
  <c r="O33"/>
  <c r="M34"/>
  <c r="O34"/>
  <c r="M35" i="26"/>
  <c r="O35"/>
  <c r="L25" i="29"/>
  <c r="J25"/>
  <c r="J24" i="30"/>
  <c r="L24"/>
  <c r="C180" i="18"/>
  <c r="C200"/>
  <c r="C69"/>
  <c r="C41"/>
  <c r="C21"/>
  <c r="C174"/>
  <c r="C192"/>
  <c r="C222"/>
  <c r="C55"/>
  <c r="C35"/>
  <c r="C23"/>
  <c r="C59"/>
  <c r="C137"/>
  <c r="C169"/>
  <c r="C54"/>
  <c r="C24"/>
  <c r="C33"/>
  <c r="C184"/>
  <c r="C220"/>
  <c r="C71"/>
  <c r="C94"/>
  <c r="C51"/>
  <c r="C147"/>
  <c r="C13"/>
  <c r="C98"/>
  <c r="C78"/>
  <c r="C36"/>
  <c r="C27"/>
  <c r="C67"/>
  <c r="C170"/>
  <c r="C190"/>
  <c r="C204"/>
  <c r="C85"/>
  <c r="C61"/>
  <c r="C39"/>
  <c r="C135"/>
  <c r="C102"/>
  <c r="C44"/>
  <c r="C19"/>
  <c r="C182"/>
  <c r="C202"/>
  <c r="C47"/>
  <c r="C25"/>
  <c r="C81"/>
  <c r="C151"/>
  <c r="C173"/>
  <c r="C74"/>
  <c r="C52"/>
  <c r="C93"/>
  <c r="C140"/>
  <c r="C48"/>
  <c r="C37"/>
  <c r="C165"/>
  <c r="C130"/>
  <c r="C18"/>
  <c r="C88"/>
  <c r="C161"/>
  <c r="C189"/>
  <c r="C205"/>
  <c r="C89"/>
  <c r="C164"/>
  <c r="C115"/>
  <c r="C203"/>
  <c r="C181"/>
  <c r="C129"/>
  <c r="C158"/>
  <c r="C132"/>
  <c r="C96"/>
  <c r="C38"/>
  <c r="C131"/>
  <c r="C134"/>
  <c r="C72"/>
  <c r="C175"/>
  <c r="C153"/>
  <c r="C201"/>
  <c r="C146"/>
  <c r="C160"/>
  <c r="C105"/>
  <c r="C117"/>
  <c r="C144"/>
  <c r="C199"/>
  <c r="C155"/>
  <c r="C162"/>
  <c r="C17"/>
  <c r="C65"/>
  <c r="C83"/>
  <c r="C145"/>
  <c r="C114"/>
  <c r="C46"/>
  <c r="C16"/>
  <c r="C123"/>
  <c r="C206"/>
  <c r="C125"/>
  <c r="C29"/>
  <c r="C75"/>
  <c r="C139"/>
  <c r="C167"/>
  <c r="C108"/>
  <c r="C82"/>
  <c r="C76"/>
  <c r="C20"/>
  <c r="C116"/>
  <c r="C128"/>
  <c r="C176"/>
  <c r="C198"/>
  <c r="C101"/>
  <c r="C77"/>
  <c r="C53"/>
  <c r="C43"/>
  <c r="C110"/>
  <c r="C62"/>
  <c r="C32"/>
  <c r="C87"/>
  <c r="C196"/>
  <c r="C208"/>
  <c r="C31"/>
  <c r="C15"/>
  <c r="C149"/>
  <c r="C171"/>
  <c r="C118"/>
  <c r="C68"/>
  <c r="C42"/>
  <c r="C40"/>
  <c r="C70"/>
  <c r="C22"/>
  <c r="C187"/>
  <c r="C138"/>
  <c r="C90"/>
  <c r="C56"/>
  <c r="C14"/>
  <c r="C127"/>
  <c r="C197"/>
  <c r="C159"/>
  <c r="C156"/>
  <c r="C109"/>
  <c r="C195"/>
  <c r="C142"/>
  <c r="C163"/>
  <c r="C150"/>
  <c r="C188"/>
  <c r="C26"/>
  <c r="C178"/>
  <c r="C179"/>
  <c r="C104"/>
  <c r="C34"/>
  <c r="C30"/>
  <c r="C183"/>
  <c r="C193"/>
  <c r="C213"/>
  <c r="C185"/>
  <c r="C168"/>
  <c r="C113"/>
  <c r="C91"/>
  <c r="C191"/>
  <c r="C172"/>
  <c r="C154"/>
  <c r="T26" i="29"/>
  <c r="R26"/>
  <c r="G136" i="18"/>
  <c r="G206"/>
  <c r="G29"/>
  <c r="G77"/>
  <c r="G135"/>
  <c r="G149"/>
  <c r="G155"/>
  <c r="G179"/>
  <c r="G199"/>
  <c r="G118"/>
  <c r="G94"/>
  <c r="G74"/>
  <c r="G40"/>
  <c r="G123"/>
  <c r="G45"/>
  <c r="G142"/>
  <c r="G170"/>
  <c r="G198"/>
  <c r="G97"/>
  <c r="G65"/>
  <c r="G67"/>
  <c r="G133"/>
  <c r="G159"/>
  <c r="G205"/>
  <c r="G221"/>
  <c r="G110"/>
  <c r="G58"/>
  <c r="G71"/>
  <c r="G146"/>
  <c r="G125"/>
  <c r="G47"/>
  <c r="G25"/>
  <c r="G105"/>
  <c r="G33"/>
  <c r="G131"/>
  <c r="G139"/>
  <c r="G147"/>
  <c r="G165"/>
  <c r="G171"/>
  <c r="G175"/>
  <c r="G183"/>
  <c r="G201"/>
  <c r="G215"/>
  <c r="G82"/>
  <c r="G76"/>
  <c r="G66"/>
  <c r="G52"/>
  <c r="G109"/>
  <c r="G138"/>
  <c r="G166"/>
  <c r="G222"/>
  <c r="G79"/>
  <c r="G69"/>
  <c r="G55"/>
  <c r="G41"/>
  <c r="G17"/>
  <c r="G85"/>
  <c r="G16"/>
  <c r="G167"/>
  <c r="G189"/>
  <c r="G197"/>
  <c r="G126"/>
  <c r="G34"/>
  <c r="G53"/>
  <c r="G158"/>
  <c r="G18"/>
  <c r="G88"/>
  <c r="G120"/>
  <c r="G168"/>
  <c r="G200"/>
  <c r="G38"/>
  <c r="G90"/>
  <c r="G86"/>
  <c r="G156"/>
  <c r="G188"/>
  <c r="G220"/>
  <c r="G103"/>
  <c r="G39"/>
  <c r="G99"/>
  <c r="G28"/>
  <c r="G89"/>
  <c r="G186"/>
  <c r="G72"/>
  <c r="G108"/>
  <c r="G160"/>
  <c r="G192"/>
  <c r="G116"/>
  <c r="G106"/>
  <c r="G46"/>
  <c r="G54"/>
  <c r="G124"/>
  <c r="G180"/>
  <c r="G212"/>
  <c r="G21"/>
  <c r="G134"/>
  <c r="G101"/>
  <c r="J12"/>
  <c r="G154"/>
  <c r="G107"/>
  <c r="G119"/>
  <c r="G37"/>
  <c r="G141"/>
  <c r="G151"/>
  <c r="G177"/>
  <c r="G185"/>
  <c r="G213"/>
  <c r="G98"/>
  <c r="G84"/>
  <c r="G68"/>
  <c r="G20"/>
  <c r="G81"/>
  <c r="G130"/>
  <c r="G162"/>
  <c r="G178"/>
  <c r="G111"/>
  <c r="G83"/>
  <c r="G113"/>
  <c r="G14"/>
  <c r="G153"/>
  <c r="G195"/>
  <c r="G219"/>
  <c r="G114"/>
  <c r="G62"/>
  <c r="G115"/>
  <c r="G19"/>
  <c r="G214"/>
  <c r="G121"/>
  <c r="G43"/>
  <c r="G15"/>
  <c r="G59"/>
  <c r="G129"/>
  <c r="G137"/>
  <c r="G145"/>
  <c r="G161"/>
  <c r="G169"/>
  <c r="G173"/>
  <c r="G181"/>
  <c r="G193"/>
  <c r="G209"/>
  <c r="G13"/>
  <c r="G78"/>
  <c r="G70"/>
  <c r="G56"/>
  <c r="G26"/>
  <c r="G63"/>
  <c r="G150"/>
  <c r="G174"/>
  <c r="G87"/>
  <c r="G75"/>
  <c r="G61"/>
  <c r="G51"/>
  <c r="G35"/>
  <c r="G127"/>
  <c r="G49"/>
  <c r="G163"/>
  <c r="G187"/>
  <c r="G191"/>
  <c r="G203"/>
  <c r="G48"/>
  <c r="G93"/>
  <c r="G80"/>
  <c r="G50"/>
  <c r="G42"/>
  <c r="G102"/>
  <c r="G152"/>
  <c r="G184"/>
  <c r="G95"/>
  <c r="G202"/>
  <c r="G36"/>
  <c r="G104"/>
  <c r="G172"/>
  <c r="G204"/>
  <c r="G91"/>
  <c r="G27"/>
  <c r="G73"/>
  <c r="G122"/>
  <c r="G31"/>
  <c r="G44"/>
  <c r="G30"/>
  <c r="G96"/>
  <c r="G132"/>
  <c r="G176"/>
  <c r="G208"/>
  <c r="G23"/>
  <c r="G140"/>
  <c r="G22"/>
  <c r="G92"/>
  <c r="G164"/>
  <c r="G196"/>
  <c r="G144"/>
  <c r="G128"/>
  <c r="G32"/>
  <c r="G24"/>
  <c r="G25" i="26"/>
  <c r="I25"/>
  <c r="E24"/>
  <c r="G24" s="1"/>
  <c r="G25" i="27"/>
  <c r="I25"/>
  <c r="E24"/>
  <c r="G24" s="1"/>
  <c r="O35"/>
  <c r="O36" i="26"/>
  <c r="M36"/>
  <c r="O25" i="27"/>
  <c r="M25"/>
  <c r="K24"/>
  <c r="M24" s="1"/>
  <c r="M40" i="26"/>
  <c r="O40"/>
  <c r="O41" i="27"/>
  <c r="M41"/>
  <c r="M25" i="26"/>
  <c r="K24"/>
  <c r="M24" s="1"/>
  <c r="O25"/>
  <c r="O26"/>
  <c r="M26"/>
  <c r="O42"/>
  <c r="M42"/>
  <c r="O27"/>
  <c r="M27"/>
  <c r="O28"/>
  <c r="M28"/>
  <c r="O29"/>
  <c r="M29"/>
  <c r="O30"/>
  <c r="M30"/>
  <c r="O31"/>
  <c r="M31"/>
  <c r="O32"/>
  <c r="M32"/>
  <c r="O33"/>
  <c r="M33"/>
  <c r="O34"/>
  <c r="M34"/>
  <c r="J27" i="30"/>
  <c r="L27"/>
  <c r="L26"/>
  <c r="J26"/>
  <c r="J24" i="29"/>
  <c r="L24"/>
  <c r="J27"/>
  <c r="L27"/>
  <c r="L26"/>
  <c r="J26"/>
  <c r="L25" i="30"/>
  <c r="J25"/>
  <c r="T26"/>
  <c r="R26"/>
  <c r="O39" i="27"/>
  <c r="J11" i="18"/>
  <c r="M39" i="26"/>
  <c r="G39" i="27"/>
  <c r="AI13" i="24" l="1"/>
  <c r="AA13"/>
  <c r="S13"/>
  <c r="C25"/>
  <c r="C24"/>
  <c r="C23"/>
  <c r="C22"/>
  <c r="C21"/>
  <c r="C20"/>
  <c r="C19"/>
  <c r="C18"/>
  <c r="C17"/>
  <c r="C16"/>
  <c r="C15"/>
  <c r="AI13" i="25"/>
  <c r="AA13"/>
  <c r="S13"/>
  <c r="C25"/>
  <c r="C24"/>
  <c r="C23"/>
  <c r="C22"/>
  <c r="C21"/>
  <c r="C20"/>
  <c r="C19"/>
  <c r="C18"/>
  <c r="C17"/>
  <c r="C16"/>
  <c r="C15"/>
  <c r="Q15" l="1"/>
  <c r="E15"/>
  <c r="O15"/>
  <c r="Q17"/>
  <c r="E17"/>
  <c r="O17"/>
  <c r="U13"/>
  <c r="W14"/>
  <c r="Y14"/>
  <c r="AC13"/>
  <c r="AE14"/>
  <c r="AG14"/>
  <c r="AG15"/>
  <c r="AE15"/>
  <c r="AG16"/>
  <c r="AE16"/>
  <c r="AE17"/>
  <c r="AG17"/>
  <c r="AK13"/>
  <c r="AM14"/>
  <c r="AO14"/>
  <c r="AO15"/>
  <c r="AM15"/>
  <c r="AO16"/>
  <c r="AM16"/>
  <c r="AM17"/>
  <c r="AO17"/>
  <c r="M13" i="24"/>
  <c r="E14"/>
  <c r="Q14"/>
  <c r="O14"/>
  <c r="Q15"/>
  <c r="E15"/>
  <c r="I15" s="1"/>
  <c r="O15"/>
  <c r="Q16"/>
  <c r="E16"/>
  <c r="O16"/>
  <c r="Q17"/>
  <c r="E17"/>
  <c r="I17" s="1"/>
  <c r="O17"/>
  <c r="U13"/>
  <c r="W14"/>
  <c r="Y14"/>
  <c r="AC13"/>
  <c r="AG14"/>
  <c r="AE14"/>
  <c r="AE15"/>
  <c r="AG15"/>
  <c r="AG16"/>
  <c r="AE16"/>
  <c r="AG17"/>
  <c r="AE17"/>
  <c r="AK13"/>
  <c r="AO14"/>
  <c r="AM14"/>
  <c r="AO15"/>
  <c r="AM15"/>
  <c r="AO16"/>
  <c r="AM16"/>
  <c r="AM17"/>
  <c r="AO17"/>
  <c r="Y16" i="25"/>
  <c r="Y17"/>
  <c r="Y15" i="24"/>
  <c r="Y16"/>
  <c r="Y17"/>
  <c r="M13" i="25"/>
  <c r="E14"/>
  <c r="O14"/>
  <c r="Q14"/>
  <c r="Q16"/>
  <c r="E16"/>
  <c r="I16" s="1"/>
  <c r="O16"/>
  <c r="K13"/>
  <c r="C14"/>
  <c r="C13" s="1"/>
  <c r="C14" i="24"/>
  <c r="C13" s="1"/>
  <c r="K13"/>
  <c r="Y15" i="25"/>
  <c r="G15"/>
  <c r="G16"/>
  <c r="G17"/>
  <c r="W15"/>
  <c r="W16"/>
  <c r="W17"/>
  <c r="G15" i="24"/>
  <c r="W15"/>
  <c r="W16"/>
  <c r="W17"/>
  <c r="G17" l="1"/>
  <c r="E13"/>
  <c r="I14"/>
  <c r="G14"/>
  <c r="I17" i="25"/>
  <c r="E13"/>
  <c r="G14"/>
  <c r="I14"/>
  <c r="I16" i="24"/>
  <c r="G16"/>
  <c r="I15" i="25"/>
  <c r="E24" i="28" l="1"/>
  <c r="G24" l="1"/>
  <c r="K24" l="1"/>
  <c r="M24" l="1"/>
</calcChain>
</file>

<file path=xl/sharedStrings.xml><?xml version="1.0" encoding="utf-8"?>
<sst xmlns="http://schemas.openxmlformats.org/spreadsheetml/2006/main" count="2901" uniqueCount="1123">
  <si>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</si>
  <si>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</si>
  <si>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</si>
  <si>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</si>
  <si>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</si>
  <si>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</si>
  <si>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</si>
  <si>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</si>
  <si>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</si>
  <si>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</si>
  <si>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</si>
  <si>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</si>
  <si>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</si>
  <si>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</si>
  <si>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</si>
  <si>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</si>
  <si>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</si>
  <si>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</si>
  <si>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</si>
  <si>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</si>
  <si>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</si>
  <si>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</si>
  <si>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</si>
  <si>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</si>
  <si>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</si>
  <si>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</si>
  <si>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</si>
  <si>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</si>
  <si>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</si>
  <si>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</si>
  <si>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</si>
  <si>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</si>
  <si>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</si>
  <si>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</si>
  <si>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</si>
  <si>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</si>
  <si>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</si>
  <si>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</si>
  <si>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</si>
  <si>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</si>
  <si>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</si>
  <si>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</si>
  <si>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</si>
  <si>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</si>
  <si>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</si>
  <si>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</si>
  <si>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</si>
  <si>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</si>
  <si>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</si>
  <si>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</si>
  <si>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</si>
  <si>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</si>
  <si>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</si>
  <si>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</si>
  <si>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</si>
  <si>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</si>
  <si>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</si>
  <si>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</si>
  <si>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</si>
  <si>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</si>
  <si>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</si>
  <si>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</si>
  <si>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</si>
  <si>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</si>
  <si>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</si>
  <si>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</si>
  <si>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</si>
  <si>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</si>
  <si>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</si>
  <si>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</si>
  <si>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</si>
  <si>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</si>
  <si>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</si>
  <si>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</si>
  <si>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</si>
  <si>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</si>
  <si>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</si>
  <si>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</si>
  <si>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</si>
  <si>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</si>
  <si>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</si>
  <si>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</si>
  <si>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</si>
  <si>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</si>
  <si>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</si>
  <si>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</si>
  <si>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</si>
  <si>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</si>
  <si>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</si>
  <si>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</si>
  <si>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</si>
  <si>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</si>
  <si>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</si>
  <si>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</si>
  <si>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</si>
  <si>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</si>
  <si>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</si>
  <si>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</si>
  <si>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</si>
  <si>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</si>
  <si>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</si>
  <si>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</si>
  <si>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</si>
  <si>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</si>
  <si>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</si>
  <si>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</si>
  <si>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</si>
  <si>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</si>
  <si>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</si>
  <si>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</si>
  <si>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</si>
  <si>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</si>
  <si>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</si>
  <si>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</si>
  <si>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</si>
  <si>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</si>
  <si>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</si>
  <si>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</si>
  <si>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</si>
  <si>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</si>
  <si>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</si>
  <si>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</si>
  <si>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</si>
  <si>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</si>
  <si>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</si>
  <si>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</si>
  <si>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</si>
  <si>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</si>
  <si>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</si>
  <si>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</si>
  <si>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</si>
  <si>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</si>
  <si>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</si>
  <si>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</si>
  <si>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</si>
  <si>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</si>
  <si>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</si>
  <si>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</si>
  <si>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</si>
  <si>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</si>
  <si>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</si>
  <si>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</si>
  <si>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</si>
  <si>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</si>
  <si>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</si>
  <si>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</si>
  <si>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</si>
  <si>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</si>
  <si>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</si>
  <si>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</si>
  <si>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</si>
  <si>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</si>
  <si>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</si>
  <si>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</si>
  <si>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</si>
  <si>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</si>
  <si>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</si>
  <si>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</si>
  <si>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</si>
  <si>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</si>
  <si>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</si>
  <si>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</si>
  <si>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</si>
  <si>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</si>
  <si>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</si>
  <si>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</si>
  <si>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</si>
  <si>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</si>
  <si>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</si>
  <si>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</si>
  <si>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</si>
  <si>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</si>
  <si>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</si>
  <si>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</si>
  <si>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</si>
  <si>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</si>
  <si>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</si>
  <si>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</si>
  <si>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</si>
  <si>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</si>
  <si>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</si>
  <si>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</si>
  <si>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</si>
  <si>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</si>
  <si>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</si>
  <si>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</si>
  <si>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REPUBLICA CHECA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</si>
  <si>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</si>
  <si>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</si>
  <si>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</si>
  <si>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</si>
  <si>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</si>
  <si>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</si>
  <si>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</si>
  <si>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</si>
  <si>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</si>
  <si>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</si>
  <si>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</si>
  <si>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</si>
  <si>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</si>
  <si>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</si>
  <si>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</si>
  <si>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</si>
  <si>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</si>
  <si>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</si>
  <si>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</si>
  <si>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</si>
  <si>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</si>
  <si>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</si>
  <si>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</si>
  <si>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</si>
  <si>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</si>
  <si>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</si>
  <si>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</si>
  <si>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</si>
  <si>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</si>
  <si>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</si>
  <si>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</si>
  <si>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</si>
  <si>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</si>
  <si>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</si>
  <si>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</si>
  <si>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</si>
  <si>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</si>
  <si>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</si>
  <si>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</si>
  <si>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</si>
  <si>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</si>
  <si>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</si>
  <si>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</si>
  <si>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</si>
  <si>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</si>
  <si>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</si>
  <si>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</si>
  <si>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</si>
  <si>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</si>
  <si>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</si>
  <si>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</si>
  <si>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</si>
  <si>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</si>
  <si>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</si>
  <si>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</si>
  <si>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</si>
  <si>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</si>
  <si>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</si>
  <si>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</si>
  <si>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</si>
  <si>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</si>
  <si>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</si>
  <si>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</si>
  <si>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</si>
  <si>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</si>
  <si>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</si>
  <si>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</si>
  <si>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</si>
  <si>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</si>
  <si>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</si>
  <si>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</si>
  <si>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</si>
  <si>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</si>
  <si>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</si>
  <si>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</si>
  <si>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</si>
  <si>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</si>
  <si>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</si>
  <si>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</si>
  <si>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</si>
  <si>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</si>
  <si>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</si>
  <si>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</si>
  <si>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</si>
  <si>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</si>
  <si>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</si>
  <si>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</si>
  <si>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</si>
  <si>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</si>
  <si>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</si>
  <si>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</si>
  <si>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</si>
  <si>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</si>
  <si>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</si>
  <si>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</si>
  <si>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</si>
  <si>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</si>
  <si>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</si>
  <si>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</si>
  <si>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</si>
  <si>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</si>
  <si>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</si>
  <si>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</si>
  <si>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</si>
  <si>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</si>
  <si>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</si>
  <si>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</si>
  <si>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</si>
  <si>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</si>
  <si>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</si>
  <si>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</si>
  <si>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</si>
  <si>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</si>
  <si>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</si>
  <si>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</si>
  <si>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</si>
  <si>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</si>
  <si>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</si>
  <si>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</si>
  <si>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</si>
  <si>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</si>
  <si>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</si>
  <si>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</si>
  <si>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</si>
  <si>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</si>
  <si>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</si>
  <si>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</si>
  <si>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</si>
  <si>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</si>
  <si>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</si>
  <si>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</si>
  <si>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</si>
  <si>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</si>
  <si>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</si>
  <si>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</si>
  <si>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</si>
  <si>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</si>
  <si>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</si>
  <si>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</si>
  <si>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</si>
  <si>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</si>
  <si>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</si>
  <si>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</si>
  <si>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</si>
  <si>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</si>
  <si>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</si>
  <si>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</si>
  <si>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</si>
  <si>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</si>
  <si>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</si>
  <si>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</si>
  <si>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</si>
  <si>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</si>
  <si>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</si>
  <si>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</si>
  <si>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</si>
  <si>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</si>
  <si>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</si>
  <si>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</si>
  <si>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</si>
  <si>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</si>
  <si>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</si>
  <si>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</si>
  <si>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</si>
  <si>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</si>
  <si>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</si>
  <si>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</si>
  <si>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</si>
  <si>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</si>
  <si>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</si>
  <si>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</si>
  <si>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</si>
  <si>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</si>
  <si>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</si>
  <si>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</si>
  <si>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</si>
  <si>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</si>
  <si>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</si>
  <si>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</si>
  <si>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</si>
  <si>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</si>
  <si>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</si>
  <si>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</si>
  <si>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</si>
  <si>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</si>
  <si>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</si>
  <si>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</si>
  <si>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</si>
  <si>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AO</t>
  </si>
  <si>
    <t>Q014_SAI_CAP - EXPORTAÇÕES - COMÉRCIO INTERNACIONAL POR CAPÍTULOS DA NC</t>
  </si>
  <si>
    <t>Q013_ENT_CAP - IMPORTAÇÕES - COMÉRCIO INTERNACIONAL POR CAPÍTULOS DA NC</t>
  </si>
  <si>
    <t>Q012_SAI_CGCE - EXPORTAÇÕES - COMÉRCIO INTERNACIONAL POR CGCE</t>
  </si>
  <si>
    <t>Q011_ENT_CGCE - IMPORTAÇÕES - COMÉRCIO INTERNACIONAL POR CGCE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</si>
  <si>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</si>
  <si>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</si>
  <si>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</si>
  <si>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</si>
  <si>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</si>
  <si>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</si>
  <si>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</si>
  <si>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</si>
  <si>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</si>
  <si>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</si>
  <si>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</si>
  <si>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</si>
  <si>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</si>
  <si>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Q016_ZN_ECON - REPARTIÇÃO POR ZONAS ECONÓMICAS E PAÍSES DO COMÉRCIO INTERNACIONAL - TOTAL DO PAÍS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</si>
  <si>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</si>
  <si>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</si>
  <si>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</si>
  <si>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</si>
  <si>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</si>
  <si>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</si>
  <si>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</si>
  <si>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</si>
  <si>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</si>
  <si>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</si>
  <si>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</si>
  <si>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</si>
  <si>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Q011_IMP_BEC - IMPORTS - INTERNATIONAL TRADE BY BEC</t>
  </si>
  <si>
    <t>Q012_EXP_BEC - EXPORTS - INTERNATIONAL TRADE BY BEC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</si>
  <si>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</si>
  <si>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</si>
  <si>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</si>
  <si>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Q016_ZN_ECON - BREAKDOWN BY ECONOMIC ZONES AND COUNTRIES OF INTERNATIONAL TRADE - TOTAL COUNTRY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</si>
  <si>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</si>
  <si>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</si>
  <si>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</si>
  <si>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</si>
  <si>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</si>
  <si>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</si>
  <si>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</si>
  <si>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</si>
  <si>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</si>
  <si>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</si>
  <si>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</si>
  <si>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</si>
  <si>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</si>
  <si>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</si>
  <si>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</si>
  <si>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</si>
  <si>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</si>
  <si>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</si>
  <si>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</si>
  <si>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</si>
  <si>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</si>
  <si>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</si>
  <si>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</si>
  <si>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</si>
  <si>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</si>
  <si>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</si>
  <si>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</si>
  <si>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</si>
  <si>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</si>
  <si>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</si>
  <si>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</si>
  <si>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</si>
  <si>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</si>
  <si>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</si>
  <si>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</si>
  <si>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</si>
  <si>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</si>
  <si>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</si>
  <si>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</si>
  <si>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</si>
  <si>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</si>
  <si>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</si>
  <si>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</si>
  <si>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</si>
  <si>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</si>
  <si>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</si>
  <si>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</si>
  <si>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</si>
  <si>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</si>
  <si>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</si>
  <si>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</si>
  <si>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</si>
  <si>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</si>
  <si>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</si>
  <si>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</si>
  <si>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</si>
  <si>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</si>
  <si>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</si>
  <si>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</si>
  <si>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</si>
  <si>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</si>
  <si>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</si>
  <si>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</si>
  <si>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</si>
  <si>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</si>
  <si>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</si>
  <si>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</si>
  <si>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</si>
  <si>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</si>
  <si>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</si>
  <si>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</si>
  <si>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</si>
  <si>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</si>
  <si>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</si>
  <si>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</si>
  <si>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</si>
  <si>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</si>
  <si>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</si>
  <si>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</si>
  <si>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</si>
  <si>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</si>
  <si>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</si>
  <si>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</si>
  <si>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</si>
  <si>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</si>
  <si>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</si>
  <si>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</si>
  <si>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</si>
  <si>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</si>
  <si>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</si>
  <si>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</si>
  <si>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</si>
  <si>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</si>
  <si>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</si>
  <si>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</si>
  <si>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</si>
  <si>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</si>
  <si>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</si>
  <si>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</si>
  <si>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</si>
  <si>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</si>
  <si>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</si>
  <si>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</si>
  <si>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</si>
  <si>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</si>
  <si>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</si>
  <si>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</si>
  <si>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</si>
  <si>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</si>
  <si>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</si>
  <si>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</si>
  <si>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</si>
  <si>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</si>
  <si>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</si>
  <si>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</si>
  <si>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</si>
  <si>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</si>
  <si>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</si>
  <si>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</si>
  <si>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</si>
  <si>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</si>
  <si>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</si>
  <si>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</si>
  <si>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</si>
  <si>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</si>
  <si>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</si>
  <si>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</si>
  <si>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</si>
  <si>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</si>
  <si>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</si>
  <si>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</si>
  <si>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</si>
  <si>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</si>
  <si>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</si>
  <si>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</si>
  <si>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</si>
  <si>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</si>
  <si>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</si>
  <si>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</si>
  <si>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IRELAND</t>
  </si>
  <si>
    <t>ITALY</t>
  </si>
  <si>
    <t>LATVIA</t>
  </si>
  <si>
    <t>LITHUANIA</t>
  </si>
  <si>
    <t>LUXEMBOURG</t>
  </si>
  <si>
    <t>NETHERLANDS</t>
  </si>
  <si>
    <t>POLAND</t>
  </si>
  <si>
    <t>CZECH REPUBLIC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</si>
  <si>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</si>
  <si>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</si>
  <si>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</si>
  <si>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</si>
  <si>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</si>
  <si>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</si>
  <si>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</si>
  <si>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</si>
  <si>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</si>
  <si>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</si>
  <si>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</si>
  <si>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</si>
  <si>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</si>
  <si>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</si>
  <si>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</si>
  <si>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t>IMPORTS - INTERNATIONAL TRADE BY BEC</t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</si>
  <si>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</si>
  <si>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</si>
  <si>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</si>
  <si>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</si>
  <si>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</si>
  <si>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</si>
  <si>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</si>
  <si>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</si>
  <si>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</si>
  <si>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</si>
  <si>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</si>
  <si>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</si>
  <si>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</si>
  <si>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</si>
  <si>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</si>
  <si>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</si>
  <si>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</si>
  <si>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</si>
  <si>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</si>
  <si>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</si>
  <si>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</si>
  <si>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</si>
  <si>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</si>
  <si>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</si>
  <si>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</si>
  <si>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</si>
  <si>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</si>
  <si>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</si>
  <si>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</si>
  <si>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</si>
  <si>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</si>
  <si>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</si>
  <si>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</si>
  <si>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</si>
  <si>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</si>
  <si>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</si>
  <si>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</si>
  <si>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</si>
  <si>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</si>
  <si>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</si>
  <si>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</si>
  <si>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</si>
  <si>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t>ECONOMIC ZONES AND COUNTRIES OR STATISTICS TERRITORIES</t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</si>
  <si>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</si>
  <si>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</si>
  <si>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</si>
  <si>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</si>
  <si>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</si>
  <si>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</si>
  <si>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</si>
  <si>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</si>
  <si>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</si>
  <si>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ANGOLA / ANGOLA</t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</si>
  <si>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</si>
  <si>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</si>
  <si>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</si>
  <si>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</si>
  <si>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</si>
  <si>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</si>
  <si>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</si>
  <si>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</si>
  <si>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</si>
  <si>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</si>
  <si>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</si>
  <si>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</si>
  <si>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</si>
  <si>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</si>
  <si>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</si>
  <si>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</si>
  <si>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t>INTRA-UE  (27 EM) / INTRA-EU (27 MS)</t>
  </si>
  <si>
    <t>EXTRA-UE (27 EM) / EXTRA-EU (27 MS)</t>
  </si>
  <si>
    <r>
      <rPr>
        <b/>
        <sz val="10"/>
        <color rgb="FF234371"/>
        <rFont val="Calibri"/>
        <family val="2"/>
        <scheme val="minor"/>
      </rPr>
      <t>RESULTADOS GLOBAIS</t>
    </r>
    <r>
      <rPr>
        <sz val="10"/>
        <color rgb="FF234371"/>
        <rFont val="Calibri"/>
        <family val="2"/>
        <scheme val="minor"/>
      </rPr>
      <t xml:space="preserve">
GLOBAL DATA</t>
    </r>
  </si>
  <si>
    <r>
      <t xml:space="preserve">RESULTADOS GLOBAIS
</t>
    </r>
    <r>
      <rPr>
        <sz val="9"/>
        <color rgb="FF234371"/>
        <rFont val="Calibri"/>
        <family val="2"/>
        <scheme val="minor"/>
      </rPr>
      <t>GLOBAL DATA</t>
    </r>
  </si>
  <si>
    <r>
      <t>10</t>
    </r>
    <r>
      <rPr>
        <b/>
        <vertAlign val="superscript"/>
        <sz val="9"/>
        <color rgb="FF234371"/>
        <rFont val="Calibri"/>
        <family val="2"/>
        <scheme val="minor"/>
      </rPr>
      <t>6</t>
    </r>
    <r>
      <rPr>
        <b/>
        <sz val="9"/>
        <color rgb="FF234371"/>
        <rFont val="Calibri"/>
        <family val="2"/>
        <scheme val="minor"/>
      </rPr>
      <t xml:space="preserve"> euros</t>
    </r>
  </si>
  <si>
    <r>
      <t xml:space="preserve">TAXA VARIAÇÃO </t>
    </r>
    <r>
      <rPr>
        <sz val="9"/>
        <color rgb="FF234371"/>
        <rFont val="Calibri"/>
        <family val="2"/>
        <scheme val="minor"/>
      </rPr>
      <t>GROWTH RATE</t>
    </r>
  </si>
  <si>
    <r>
      <t xml:space="preserve">Saldo sem </t>
    </r>
    <r>
      <rPr>
        <i/>
        <sz val="10"/>
        <rFont val="Calibri"/>
        <family val="2"/>
        <scheme val="minor"/>
      </rPr>
      <t xml:space="preserve">Combustíveis e Lubrificantes
</t>
    </r>
    <r>
      <rPr>
        <sz val="10"/>
        <rFont val="Calibri"/>
        <family val="2"/>
        <scheme val="minor"/>
      </rPr>
      <t>Trade Balance without</t>
    </r>
    <r>
      <rPr>
        <i/>
        <sz val="10"/>
        <rFont val="Calibri"/>
        <family val="2"/>
        <scheme val="minor"/>
      </rPr>
      <t xml:space="preserve"> Fuels and Lubricants</t>
    </r>
  </si>
  <si>
    <r>
      <t xml:space="preserve">INTERNACIONAL
</t>
    </r>
    <r>
      <rPr>
        <sz val="9"/>
        <color rgb="FF234371"/>
        <rFont val="Calibri"/>
        <family val="2"/>
        <scheme val="minor"/>
      </rPr>
      <t>INTERNATIONAL</t>
    </r>
  </si>
  <si>
    <r>
      <t xml:space="preserve">INTRA-UE (28 EM)
</t>
    </r>
    <r>
      <rPr>
        <sz val="9"/>
        <color rgb="FF234371"/>
        <rFont val="Calibri"/>
        <family val="2"/>
        <scheme val="minor"/>
      </rPr>
      <t>INTRA-EU (28 MS)</t>
    </r>
  </si>
  <si>
    <r>
      <t xml:space="preserve">EXTRA-UE (28 EM)
</t>
    </r>
    <r>
      <rPr>
        <sz val="9"/>
        <color rgb="FF234371"/>
        <rFont val="Calibri"/>
        <family val="2"/>
        <scheme val="minor"/>
      </rPr>
      <t>EXTRA-EU (28 MS)</t>
    </r>
  </si>
  <si>
    <r>
      <t xml:space="preserve">INTRA-UE (27 EM)
</t>
    </r>
    <r>
      <rPr>
        <sz val="9"/>
        <color rgb="FF234371"/>
        <rFont val="Calibri"/>
        <family val="2"/>
        <scheme val="minor"/>
      </rPr>
      <t>INTRA-EU (27 MS)</t>
    </r>
  </si>
  <si>
    <r>
      <t xml:space="preserve">EXTRA-UE (27 EM)
</t>
    </r>
    <r>
      <rPr>
        <sz val="9"/>
        <color rgb="FF234371"/>
        <rFont val="Calibri"/>
        <family val="2"/>
        <scheme val="minor"/>
      </rPr>
      <t>EXTRA-EU (27 MS)</t>
    </r>
  </si>
  <si>
    <r>
      <t xml:space="preserve">TAXA VARIAÇÃO
</t>
    </r>
    <r>
      <rPr>
        <sz val="9"/>
        <color rgb="FF234371"/>
        <rFont val="Calibri"/>
        <family val="2"/>
        <scheme val="minor"/>
      </rPr>
      <t>GROWTH RATE</t>
    </r>
  </si>
  <si>
    <r>
      <t xml:space="preserve">Homóloga
</t>
    </r>
    <r>
      <rPr>
        <sz val="9"/>
        <color rgb="FF234371"/>
        <rFont val="Calibri"/>
        <family val="2"/>
        <scheme val="minor"/>
      </rPr>
      <t>Year-on-year</t>
    </r>
  </si>
  <si>
    <r>
      <t xml:space="preserve">Mensal
</t>
    </r>
    <r>
      <rPr>
        <sz val="9"/>
        <color rgb="FF234371"/>
        <rFont val="Calibri"/>
        <family val="2"/>
        <scheme val="minor"/>
      </rPr>
      <t>Month-to-month</t>
    </r>
  </si>
  <si>
    <r>
      <rPr>
        <b/>
        <sz val="10"/>
        <color rgb="FF234371"/>
        <rFont val="Calibri"/>
        <family val="2"/>
        <scheme val="minor"/>
      </rPr>
      <t xml:space="preserve">IMPORTAÇÕES
</t>
    </r>
    <r>
      <rPr>
        <sz val="10"/>
        <color rgb="FF234371"/>
        <rFont val="Calibri"/>
        <family val="2"/>
        <scheme val="minor"/>
      </rPr>
      <t>IMPORTS</t>
    </r>
  </si>
  <si>
    <r>
      <t xml:space="preserve">TOTAL
</t>
    </r>
    <r>
      <rPr>
        <sz val="9"/>
        <color rgb="FF234371"/>
        <rFont val="Calibri"/>
        <family val="2"/>
        <scheme val="minor"/>
      </rPr>
      <t>TOTAL</t>
    </r>
  </si>
  <si>
    <r>
      <t xml:space="preserve">TOTAL SEM COMBUSTÍVEIS E LUBRIFICANTES
</t>
    </r>
    <r>
      <rPr>
        <sz val="9"/>
        <color rgb="FF234371"/>
        <rFont val="Calibri"/>
        <family val="2"/>
        <scheme val="minor"/>
      </rPr>
      <t>TOTAL EXCLUDING FUELS AND LUBRICANTS</t>
    </r>
  </si>
  <si>
    <r>
      <t xml:space="preserve">TOTAL TRIMESTRE TERMINADO EM:
</t>
    </r>
    <r>
      <rPr>
        <sz val="9"/>
        <color rgb="FF234371"/>
        <rFont val="Calibri"/>
        <family val="2"/>
        <scheme val="minor"/>
      </rPr>
      <t>TOTAL QUARTER ENDED IN:</t>
    </r>
  </si>
  <si>
    <r>
      <t xml:space="preserve">TAXA VARIAÇÃO (%)
</t>
    </r>
    <r>
      <rPr>
        <sz val="9"/>
        <color rgb="FF234371"/>
        <rFont val="Calibri"/>
        <family val="2"/>
        <scheme val="minor"/>
      </rPr>
      <t>GROWTH RATE (%)</t>
    </r>
  </si>
  <si>
    <r>
      <t>TAXA VARIAÇÃO (%)</t>
    </r>
    <r>
      <rPr>
        <sz val="9"/>
        <color rgb="FF234371"/>
        <rFont val="Calibri"/>
        <family val="2"/>
        <scheme val="minor"/>
      </rPr>
      <t xml:space="preserve">
GROWTH RATE (%)</t>
    </r>
  </si>
  <si>
    <r>
      <rPr>
        <b/>
        <sz val="10"/>
        <color rgb="FF234371"/>
        <rFont val="Calibri"/>
        <family val="2"/>
        <scheme val="minor"/>
      </rPr>
      <t xml:space="preserve">EXPORTAÇÕES
</t>
    </r>
    <r>
      <rPr>
        <sz val="10"/>
        <color rgb="FF234371"/>
        <rFont val="Calibri"/>
        <family val="2"/>
        <scheme val="minor"/>
      </rPr>
      <t>EXPORTS</t>
    </r>
  </si>
  <si>
    <r>
      <t xml:space="preserve">SALDO DA BALANÇA COMERCIAL
</t>
    </r>
    <r>
      <rPr>
        <sz val="10"/>
        <color rgb="FF234371"/>
        <rFont val="Calibri"/>
        <family val="2"/>
        <scheme val="minor"/>
      </rPr>
      <t>TRADE BALANCE</t>
    </r>
  </si>
  <si>
    <r>
      <t xml:space="preserve">IMPORTAÇÕES - COMÉRCIO INTERNACIONAL POR PAÍSES 
</t>
    </r>
    <r>
      <rPr>
        <sz val="8"/>
        <rFont val="Calibri"/>
        <family val="2"/>
        <scheme val="minor"/>
      </rPr>
      <t>IMPORTS - INTERNATIONAL TRADE BY COUNTRIES</t>
    </r>
  </si>
  <si>
    <r>
      <t>Unidade / 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</si>
  <si>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rPr>
        <b/>
        <sz val="10"/>
        <color theme="4" tint="-0.499984740745262"/>
        <rFont val="Calibri"/>
        <family val="2"/>
        <scheme val="minor"/>
      </rPr>
      <t>IMPORTAÇÕES POR PAÍSES E ZONAS ECONÓMICAS</t>
    </r>
    <r>
      <rPr>
        <sz val="10"/>
        <color theme="4" tint="-0.499984740745262"/>
        <rFont val="Calibri"/>
        <family val="2"/>
        <scheme val="minor"/>
      </rPr>
      <t xml:space="preserve">
IMPORTS BY COUNTRIES AND ECONOMIC ZONES</t>
    </r>
  </si>
  <si>
    <r>
      <t xml:space="preserve">PAÍSES E ZONAS ECONÓMICAS
</t>
    </r>
    <r>
      <rPr>
        <sz val="9"/>
        <color rgb="FF234371"/>
        <rFont val="Calibri"/>
        <family val="2"/>
        <scheme val="minor"/>
      </rPr>
      <t>COUNTRIES AND ECONOMIC ZONES</t>
    </r>
  </si>
  <si>
    <r>
      <t xml:space="preserve">MÊS DE REFERÊNCIA
</t>
    </r>
    <r>
      <rPr>
        <sz val="9"/>
        <color rgb="FF234371"/>
        <rFont val="Calibri"/>
        <family val="2"/>
        <scheme val="minor"/>
      </rPr>
      <t>REFERENCE MONTH</t>
    </r>
  </si>
  <si>
    <r>
      <t xml:space="preserve">TRIMESTRE TERMINADO EM:
</t>
    </r>
    <r>
      <rPr>
        <sz val="9"/>
        <color rgb="FF234371"/>
        <rFont val="Calibri"/>
        <family val="2"/>
        <scheme val="minor"/>
      </rPr>
      <t>QUARTER ENDED IN:</t>
    </r>
  </si>
  <si>
    <r>
      <t xml:space="preserve">VARIAÇÃO
</t>
    </r>
    <r>
      <rPr>
        <sz val="9"/>
        <color rgb="FF234371"/>
        <rFont val="Calibri"/>
        <family val="2"/>
        <scheme val="minor"/>
      </rPr>
      <t>GROWTH</t>
    </r>
  </si>
  <si>
    <r>
      <rPr>
        <b/>
        <sz val="10"/>
        <color rgb="FF234371"/>
        <rFont val="Calibri"/>
        <family val="2"/>
        <scheme val="minor"/>
      </rPr>
      <t>TOTAL ZONA EURO</t>
    </r>
    <r>
      <rPr>
        <sz val="10"/>
        <color rgb="FF234371"/>
        <rFont val="Calibri"/>
        <family val="2"/>
        <scheme val="minor"/>
      </rPr>
      <t xml:space="preserve">
TOTAL EURO ZONE</t>
    </r>
  </si>
  <si>
    <r>
      <rPr>
        <b/>
        <sz val="10"/>
        <rFont val="Calibri"/>
        <family val="2"/>
        <scheme val="minor"/>
      </rPr>
      <t xml:space="preserve">TOTAL UNIÃO EUROPEIA (27 ESTADOS-MEMBROS)
</t>
    </r>
    <r>
      <rPr>
        <sz val="10"/>
        <rFont val="Calibri"/>
        <family val="2"/>
        <scheme val="minor"/>
      </rPr>
      <t>TOTAL EUROPEAN UNION (27 MEMBERS STATES)</t>
    </r>
  </si>
  <si>
    <r>
      <rPr>
        <b/>
        <sz val="10"/>
        <color rgb="FF234371"/>
        <rFont val="Calibri"/>
        <family val="2"/>
        <scheme val="minor"/>
      </rPr>
      <t xml:space="preserve">TOTAL UNIÃO EUROPEIA (28 ESTADOS-MEMBROS)
</t>
    </r>
    <r>
      <rPr>
        <sz val="10"/>
        <color rgb="FF234371"/>
        <rFont val="Calibri"/>
        <family val="2"/>
        <scheme val="minor"/>
      </rPr>
      <t>TOTAL EUROPEAN UNION (28 MEMBERS STATES)</t>
    </r>
  </si>
  <si>
    <r>
      <rPr>
        <b/>
        <sz val="10"/>
        <rFont val="Calibri"/>
        <family val="2"/>
        <scheme val="minor"/>
      </rPr>
      <t xml:space="preserve">TOTAL EXTRA-UE (27 ESTADOS-MEMBROS)
</t>
    </r>
    <r>
      <rPr>
        <sz val="10"/>
        <rFont val="Calibri"/>
        <family val="2"/>
        <scheme val="minor"/>
      </rPr>
      <t>TOTAL EXTRA-EU (27 MEMBERS STATES)</t>
    </r>
  </si>
  <si>
    <r>
      <t xml:space="preserve">TOTAL EXTRA-UE (28 ESTADOS-MEMBROS)
</t>
    </r>
    <r>
      <rPr>
        <sz val="10"/>
        <color rgb="FF234371"/>
        <rFont val="Calibri"/>
        <family val="2"/>
        <scheme val="minor"/>
      </rPr>
      <t>TOTAL EXTRA-EU (28 MEMBERS STATES)</t>
    </r>
  </si>
  <si>
    <r>
      <t xml:space="preserve">EXPORTAÇÕES - COMÉRCIO INTERNACIONAL POR PAÍSES 
</t>
    </r>
    <r>
      <rPr>
        <sz val="8"/>
        <rFont val="Calibri"/>
        <family val="2"/>
        <scheme val="minor"/>
      </rPr>
      <t>EXPORTS - INTERNATIONAL TRADE BY COUNTRIES</t>
    </r>
  </si>
  <si>
    <r>
      <rPr>
        <b/>
        <sz val="10"/>
        <color rgb="FF234371"/>
        <rFont val="Calibri"/>
        <family val="2"/>
        <scheme val="minor"/>
      </rPr>
      <t>EXPORTAÇÕES POR PAÍSES E ZONAS ECONÓMICAS</t>
    </r>
    <r>
      <rPr>
        <sz val="10"/>
        <color rgb="FF234371"/>
        <rFont val="Calibri"/>
        <family val="2"/>
        <scheme val="minor"/>
      </rPr>
      <t xml:space="preserve">
EXPORTS BY COUNTRIES AND ECONOMIC ZONES</t>
    </r>
  </si>
  <si>
    <r>
      <t>Unidade/Unit: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</si>
  <si>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t xml:space="preserve">IMPORTAÇÕES - COMÉRCIO INTERNACIONAL POR CAPÍTULOS DA NC
</t>
    </r>
    <r>
      <rPr>
        <sz val="8"/>
        <rFont val="Calibri"/>
        <family val="2"/>
        <scheme val="minor"/>
      </rPr>
      <t>IMPORTS - INTERNATIONAL TRADE BY CN CHAPTERS</t>
    </r>
  </si>
  <si>
    <r>
      <t xml:space="preserve">EXPORTAÇÕES - COMÉRCIO INTERNACIONAL POR CAPÍTULOS DA NC
</t>
    </r>
    <r>
      <rPr>
        <sz val="8"/>
        <rFont val="Calibri"/>
        <family val="2"/>
        <scheme val="minor"/>
      </rPr>
      <t>EXPORTS - INTERNATIONAL TRADE BY CN CHAPTERS</t>
    </r>
  </si>
  <si>
    <r>
      <t xml:space="preserve">IMPORTAÇÕES E EXPORTAÇÕES DO COMÉRCIO INTERNACIONAL POR GRUPOS DE PRODUTOS
</t>
    </r>
    <r>
      <rPr>
        <sz val="8"/>
        <rFont val="Calibri"/>
        <family val="2"/>
        <scheme val="minor"/>
      </rPr>
      <t>IMPORTS AND EXPORTS OF INTERNATIONAL TRADE BY PRODUCT GROUPS</t>
    </r>
  </si>
  <si>
    <r>
      <t xml:space="preserve">IMPORTAÇÕES 
</t>
    </r>
    <r>
      <rPr>
        <sz val="8"/>
        <color rgb="FF234371"/>
        <rFont val="Calibri"/>
        <family val="2"/>
        <scheme val="minor"/>
      </rPr>
      <t>IMPORTS</t>
    </r>
  </si>
  <si>
    <r>
      <t xml:space="preserve">EXPORTAÇÕES 
</t>
    </r>
    <r>
      <rPr>
        <sz val="8"/>
        <color rgb="FF234371"/>
        <rFont val="Calibri"/>
        <family val="2"/>
        <scheme val="minor"/>
      </rPr>
      <t>EXPORTS</t>
    </r>
  </si>
  <si>
    <r>
      <t xml:space="preserve">Taxa de  Variação 
</t>
    </r>
    <r>
      <rPr>
        <sz val="8"/>
        <color rgb="FF234371"/>
        <rFont val="Calibri"/>
        <family val="2"/>
        <scheme val="minor"/>
      </rPr>
      <t>Growth Rate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</si>
  <si>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 xml:space="preserve">6 </t>
    </r>
    <r>
      <rPr>
        <b/>
        <sz val="8"/>
        <color rgb="FF234371"/>
        <rFont val="Calibri"/>
        <family val="2"/>
        <scheme val="minor"/>
      </rPr>
      <t>euros</t>
    </r>
  </si>
  <si>
    <r>
      <t xml:space="preserve">REPARTIÇÃO POR ZONAS ECONÓMICAS E PAÍSES DO COMÉRCIO INTERNACIONAL - TOTAL DO PAÍS 
</t>
    </r>
    <r>
      <rPr>
        <sz val="8"/>
        <rFont val="Calibri"/>
        <family val="2"/>
        <scheme val="minor"/>
      </rPr>
      <t>BREAKDOWN BY ECONOMIC ZONES AND COUNTRIES OF INTERNATIONAL TRADE - TOTAL COUNTRY</t>
    </r>
  </si>
  <si>
    <r>
      <t xml:space="preserve">EXPORTAÇÕES
</t>
    </r>
    <r>
      <rPr>
        <sz val="8"/>
        <color rgb="FF234371"/>
        <rFont val="Calibri"/>
        <family val="2"/>
        <scheme val="minor"/>
      </rPr>
      <t>EXPORTS</t>
    </r>
  </si>
  <si>
    <r>
      <t xml:space="preserve">SALDO
</t>
    </r>
    <r>
      <rPr>
        <sz val="8"/>
        <color rgb="FF234371"/>
        <rFont val="Calibri"/>
        <family val="2"/>
        <scheme val="minor"/>
      </rPr>
      <t>TRADE BALANCE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</si>
  <si>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>3</t>
    </r>
    <r>
      <rPr>
        <b/>
        <sz val="8"/>
        <color rgb="FF234371"/>
        <rFont val="Calibri"/>
        <family val="2"/>
        <scheme val="minor"/>
      </rPr>
      <t xml:space="preserve"> euros</t>
    </r>
  </si>
  <si>
    <r>
      <t xml:space="preserve">    INTRA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</si>
  <si>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</si>
  <si>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</si>
  <si>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INTRA EU27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</si>
  <si>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</si>
  <si>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</si>
  <si>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</si>
  <si>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EU27 </t>
    </r>
    <r>
      <rPr>
        <b/>
        <vertAlign val="superscript"/>
        <sz val="8"/>
        <rFont val="Calibri"/>
        <family val="2"/>
        <scheme val="minor"/>
      </rPr>
      <t>(2)</t>
    </r>
  </si>
  <si>
    <t>Saldo sem Combustíveis e Lubrificantes
Trade Balance without Fuels and Lubricants</t>
  </si>
  <si>
    <t>BR</t>
  </si>
  <si>
    <t>BRASIL / BRAZIL</t>
  </si>
  <si>
    <r>
      <rPr>
        <b/>
        <sz val="10"/>
        <rFont val="Calibri"/>
        <family val="2"/>
        <scheme val="minor"/>
      </rPr>
      <t>PRINCIPAIS PAÍSES CLIENTES EM 2020:</t>
    </r>
    <r>
      <rPr>
        <sz val="10"/>
        <rFont val="Calibri"/>
        <family val="2"/>
        <scheme val="minor"/>
      </rPr>
      <t xml:space="preserve">
MAIN PARTNER COUNTRIES IN 2020:</t>
    </r>
  </si>
  <si>
    <r>
      <rPr>
        <b/>
        <sz val="10"/>
        <color rgb="FF234371"/>
        <rFont val="Calibri"/>
        <family val="2"/>
        <scheme val="minor"/>
      </rPr>
      <t>PRINCIPAIS PAÍSES FORNECEDORES EM 2020:</t>
    </r>
    <r>
      <rPr>
        <sz val="10"/>
        <color rgb="FF234371"/>
        <rFont val="Calibri"/>
        <family val="2"/>
        <scheme val="minor"/>
      </rPr>
      <t xml:space="preserve">
MAIN PARTNER COUNTRIES IN 2020:</t>
    </r>
  </si>
  <si>
    <t>REINO UNIDO (*)</t>
  </si>
  <si>
    <t>UNITED KINGDOM (*)</t>
  </si>
  <si>
    <t xml:space="preserve">(*) - INCLUI IRLANDA DO NORTE
(*) - INCLUDES NORTHERN IRELAND
</t>
  </si>
  <si>
    <t>Período: JANEIRO A ABRIL</t>
  </si>
  <si>
    <t>EFTA</t>
  </si>
  <si>
    <t xml:space="preserve">      SUICA</t>
  </si>
  <si>
    <t xml:space="preserve">      ISLANDIA</t>
  </si>
  <si>
    <t xml:space="preserve">      LISTENSTAINE</t>
  </si>
  <si>
    <t>Ə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</si>
  <si>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</si>
  <si>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</si>
  <si>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</si>
  <si>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</si>
  <si>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</si>
  <si>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</si>
  <si>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GABAO</t>
  </si>
  <si>
    <t xml:space="preserve">      GUINE EQUATORIAL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</si>
  <si>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</si>
  <si>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</si>
  <si>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</si>
  <si>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</si>
  <si>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>x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</si>
  <si>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</si>
  <si>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</si>
  <si>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</si>
  <si>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</si>
  <si>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</si>
  <si>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</si>
  <si>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</si>
  <si>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</si>
  <si>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</si>
  <si>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</si>
  <si>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</si>
  <si>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</si>
  <si>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BOSNIA E HERZEGOVINA</t>
  </si>
  <si>
    <t xml:space="preserve">      BELARUS</t>
  </si>
  <si>
    <t xml:space="preserve">      ILHAS FAROE</t>
  </si>
  <si>
    <t xml:space="preserve">      GIBRALTAR</t>
  </si>
  <si>
    <t xml:space="preserve">      MOLDAVIA, REPUBLICA DA</t>
  </si>
  <si>
    <t xml:space="preserve">      MONTENEGRO</t>
  </si>
  <si>
    <t xml:space="preserve">      MACEDONIA DO NORTE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</si>
  <si>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</si>
  <si>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</si>
  <si>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</si>
  <si>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</si>
  <si>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</t>
  </si>
  <si>
    <t xml:space="preserve">      KOSOVO</t>
  </si>
  <si>
    <t xml:space="preserve">      SERVIA</t>
  </si>
  <si>
    <t xml:space="preserve">      REINO UNIDO (SEM IRLANDA DO NORTE)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</si>
  <si>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</si>
  <si>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</si>
  <si>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</si>
  <si>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</si>
  <si>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</si>
  <si>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CONGO, REPUBLICA DEMOCRATICA DO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</si>
  <si>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</si>
  <si>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</si>
  <si>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</si>
  <si>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</si>
  <si>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</si>
  <si>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SARA OCIDENTAL</t>
  </si>
  <si>
    <t xml:space="preserve">      ERITREIA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</si>
  <si>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</si>
  <si>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</si>
  <si>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</si>
  <si>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</si>
  <si>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QUENIA</t>
  </si>
  <si>
    <t xml:space="preserve">      COMORES</t>
  </si>
  <si>
    <t xml:space="preserve">      LIBERIA</t>
  </si>
  <si>
    <t xml:space="preserve">      LESOTO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</si>
  <si>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</si>
  <si>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</si>
  <si>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</si>
  <si>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</si>
  <si>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</si>
  <si>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</si>
  <si>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</si>
  <si>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</si>
  <si>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</si>
  <si>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</si>
  <si>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</si>
  <si>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SANTA HELENA, ASCENSAO E TRISTAO CU</t>
  </si>
  <si>
    <t xml:space="preserve">      SERRA LEOA</t>
  </si>
  <si>
    <t xml:space="preserve">      SENEGAL</t>
  </si>
  <si>
    <t xml:space="preserve">      SOMALIA</t>
  </si>
  <si>
    <t xml:space="preserve">      ESSUATINI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</si>
  <si>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</si>
  <si>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</si>
  <si>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</si>
  <si>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</si>
  <si>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</si>
  <si>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</si>
  <si>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</si>
  <si>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</si>
  <si>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</si>
  <si>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</si>
  <si>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</si>
  <si>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</si>
  <si>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ANGUILA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</si>
  <si>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</si>
  <si>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</si>
  <si>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</si>
  <si>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</si>
  <si>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</si>
  <si>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 DA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</si>
  <si>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</si>
  <si>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</si>
  <si>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</si>
  <si>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</si>
  <si>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</si>
  <si>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</si>
  <si>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</si>
  <si>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</si>
  <si>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</si>
  <si>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</si>
  <si>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DOMINICA</t>
  </si>
  <si>
    <t xml:space="preserve">      REPUBLICA DOMINICANA</t>
  </si>
  <si>
    <t xml:space="preserve">      EQUADOR</t>
  </si>
  <si>
    <t xml:space="preserve">      ILHAS FALKLAND</t>
  </si>
  <si>
    <t xml:space="preserve">      GRANADA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</si>
  <si>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</si>
  <si>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</si>
  <si>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</si>
  <si>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</si>
  <si>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</si>
  <si>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</si>
  <si>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SAO CRISTOVAO E NEVES</t>
  </si>
  <si>
    <t xml:space="preserve">      ILHAS CAIMAO</t>
  </si>
  <si>
    <t xml:space="preserve">      SANTA LUCIA</t>
  </si>
  <si>
    <t xml:space="preserve">      MONSERRATE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</si>
  <si>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</si>
  <si>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</si>
  <si>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</si>
  <si>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</si>
  <si>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SAO PEDRO E MIQUELAO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</si>
  <si>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</si>
  <si>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</si>
  <si>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</si>
  <si>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</si>
  <si>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</si>
  <si>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</si>
  <si>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 DA AMERICA</t>
  </si>
  <si>
    <t xml:space="preserve">      URUGUAI</t>
  </si>
  <si>
    <t xml:space="preserve">      SAO VICENTE E GRANADINAS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</si>
  <si>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</si>
  <si>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</si>
  <si>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</si>
  <si>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</si>
  <si>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</si>
  <si>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</si>
  <si>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BANGLADEXE</t>
  </si>
  <si>
    <t xml:space="preserve">      BAREM</t>
  </si>
  <si>
    <t xml:space="preserve">      BRUNEI DARUSSALA</t>
  </si>
  <si>
    <t xml:space="preserve">      BUTAO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</si>
  <si>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</si>
  <si>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</si>
  <si>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</si>
  <si>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</si>
  <si>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</si>
  <si>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</si>
  <si>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</si>
  <si>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</si>
  <si>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QUIRGUISTAO</t>
  </si>
  <si>
    <t xml:space="preserve">      CAMBOJA</t>
  </si>
  <si>
    <t xml:space="preserve">      COREIA, REPUBLICA DA</t>
  </si>
  <si>
    <t xml:space="preserve">      CAZAQUISTAO</t>
  </si>
  <si>
    <t xml:space="preserve">      LAOS, REPUBLICA DEMOCRATICA POPULAR</t>
  </si>
  <si>
    <t xml:space="preserve">      LIBANO</t>
  </si>
  <si>
    <t xml:space="preserve">      SERI LANCA</t>
  </si>
  <si>
    <t xml:space="preserve">      MIANMAR/BIRMANIA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</si>
  <si>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</si>
  <si>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</si>
  <si>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</si>
  <si>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</si>
  <si>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</si>
  <si>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</si>
  <si>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</si>
  <si>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</si>
  <si>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</si>
  <si>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</si>
  <si>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</si>
  <si>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</si>
  <si>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</si>
  <si>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TAJIQUISTAO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</si>
  <si>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</si>
  <si>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</si>
  <si>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</si>
  <si>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</si>
  <si>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</si>
  <si>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</si>
  <si>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</si>
  <si>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SAMOA AMERICANA</t>
  </si>
  <si>
    <t xml:space="preserve">      AUSTRALIA</t>
  </si>
  <si>
    <t xml:space="preserve">      FIJI</t>
  </si>
  <si>
    <t xml:space="preserve">      GUAME</t>
  </si>
  <si>
    <t xml:space="preserve">      QUIRIBATI</t>
  </si>
  <si>
    <t xml:space="preserve">      ILHAS MARSHALL</t>
  </si>
  <si>
    <t xml:space="preserve">      NOVA CALEDONIA</t>
  </si>
  <si>
    <t xml:space="preserve">      NIUE</t>
  </si>
  <si>
    <t xml:space="preserve">      NOVA ZELANDIA</t>
  </si>
  <si>
    <t xml:space="preserve">      POLINESIA FRANCESA</t>
  </si>
  <si>
    <t xml:space="preserve">      PAPUA-NOVA GUINE</t>
  </si>
  <si>
    <t xml:space="preserve">      ILHAS SALOMAO</t>
  </si>
  <si>
    <t xml:space="preserve">      TERRAS AUSTRAIS E ANTARTICAS FRANCE</t>
  </si>
  <si>
    <t xml:space="preserve">      ILHAS MENORES AFASTADAS ESTADOS UNI</t>
  </si>
  <si>
    <t xml:space="preserve">      VANUATU</t>
  </si>
  <si>
    <t xml:space="preserve">      WALLIS E FUTUNA</t>
  </si>
  <si>
    <t xml:space="preserve">      SAMOA</t>
  </si>
  <si>
    <t>DIV. EXTRA UE</t>
  </si>
  <si>
    <t xml:space="preserve">      ABASTECIMENTO E PROV. BORDO EXTRA-U</t>
  </si>
  <si>
    <t xml:space="preserve">      PAISES E TERRITORIOS NE TC EXTRA-UN</t>
  </si>
  <si>
    <t>Period: JANUARY TO APRIL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</si>
  <si>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</si>
  <si>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</si>
  <si>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</si>
  <si>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</si>
  <si>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</si>
  <si>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</si>
  <si>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</si>
  <si>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</si>
  <si>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</si>
  <si>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</si>
  <si>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</si>
  <si>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</si>
  <si>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</si>
  <si>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</si>
  <si>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</si>
  <si>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</si>
  <si>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</si>
  <si>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</si>
  <si>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</si>
  <si>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</si>
  <si>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</si>
  <si>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</si>
  <si>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</si>
  <si>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</si>
  <si>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</si>
  <si>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</si>
  <si>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</si>
  <si>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</si>
  <si>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</si>
  <si>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GIBRALTAR</t>
  </si>
  <si>
    <t xml:space="preserve">     MOLDOVA, REPUBLIC OF</t>
  </si>
  <si>
    <t xml:space="preserve">     MONTENEGRO</t>
  </si>
  <si>
    <t xml:space="preserve">     NORTH MACEDONIA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</si>
  <si>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</si>
  <si>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</si>
  <si>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</si>
  <si>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</si>
  <si>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</t>
  </si>
  <si>
    <t xml:space="preserve">     KOSOVO</t>
  </si>
  <si>
    <t xml:space="preserve">     SERBIA</t>
  </si>
  <si>
    <t xml:space="preserve">     UNITED KINGDOM(WITHOUT NORTHERN IRE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</si>
  <si>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</si>
  <si>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</si>
  <si>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</si>
  <si>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</si>
  <si>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</t>
  </si>
  <si>
    <t xml:space="preserve">     CENTRAL AFRICAN REPUBLIC</t>
  </si>
  <si>
    <t xml:space="preserve">     COTE D'IVOIRE</t>
  </si>
  <si>
    <t xml:space="preserve">     CAMEROON</t>
  </si>
  <si>
    <t xml:space="preserve">     CABO VERDE</t>
  </si>
  <si>
    <t xml:space="preserve">     DJIBOUTI</t>
  </si>
  <si>
    <t xml:space="preserve">     EGYPT</t>
  </si>
  <si>
    <t xml:space="preserve">     WESTERN SAHARA</t>
  </si>
  <si>
    <t xml:space="preserve">     ERITREA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</si>
  <si>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</si>
  <si>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</si>
  <si>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</si>
  <si>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</si>
  <si>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KENYA</t>
  </si>
  <si>
    <t xml:space="preserve">     COMOROS</t>
  </si>
  <si>
    <t xml:space="preserve">     LIBERIA</t>
  </si>
  <si>
    <t xml:space="preserve">     LESOTHO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</si>
  <si>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</si>
  <si>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</si>
  <si>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</si>
  <si>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</si>
  <si>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</si>
  <si>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</si>
  <si>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</si>
  <si>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</si>
  <si>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</si>
  <si>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</si>
  <si>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</si>
  <si>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SAINT HELENA, ASCENSION AND TRISTAN</t>
  </si>
  <si>
    <t xml:space="preserve">     SIERRA LEONE</t>
  </si>
  <si>
    <t xml:space="preserve">     SENEGAL</t>
  </si>
  <si>
    <t xml:space="preserve">     SOMALIA</t>
  </si>
  <si>
    <t xml:space="preserve">     ESWATINI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</si>
  <si>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</si>
  <si>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</si>
  <si>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</si>
  <si>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</si>
  <si>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</si>
  <si>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</si>
  <si>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</si>
  <si>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</si>
  <si>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</si>
  <si>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</si>
  <si>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</si>
  <si>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ANGUILLA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</si>
  <si>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</si>
  <si>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</si>
  <si>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</si>
  <si>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</si>
  <si>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</si>
  <si>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 OF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</si>
  <si>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</si>
  <si>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</si>
  <si>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</si>
  <si>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</si>
  <si>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</si>
  <si>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</si>
  <si>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</si>
  <si>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</si>
  <si>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</si>
  <si>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</si>
  <si>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</t>
  </si>
  <si>
    <t xml:space="preserve">     DOMINICAN REPUBLIC</t>
  </si>
  <si>
    <t xml:space="preserve">     ECUADOR</t>
  </si>
  <si>
    <t xml:space="preserve">     FALKLAND ISLANDS</t>
  </si>
  <si>
    <t xml:space="preserve">     GRENADA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</si>
  <si>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</si>
  <si>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</si>
  <si>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</si>
  <si>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</si>
  <si>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</si>
  <si>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</si>
  <si>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ST KITTS AND NEVIS</t>
  </si>
  <si>
    <t xml:space="preserve">     CAYMAN ISLANDS</t>
  </si>
  <si>
    <t xml:space="preserve">     ST LUCIA</t>
  </si>
  <si>
    <t xml:space="preserve">     MONTSERRAT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</si>
  <si>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</si>
  <si>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</si>
  <si>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</si>
  <si>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</si>
  <si>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ST PIERRE AND MIQUELON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</si>
  <si>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</si>
  <si>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</si>
  <si>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</si>
  <si>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</si>
  <si>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</si>
  <si>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</si>
  <si>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</si>
  <si>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</si>
  <si>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ST VINCENT AND THE GRENADINES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</si>
  <si>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</si>
  <si>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</si>
  <si>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</si>
  <si>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</si>
  <si>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</si>
  <si>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</si>
  <si>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</si>
  <si>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</si>
  <si>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BHUTAN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</si>
  <si>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</si>
  <si>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</si>
  <si>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</si>
  <si>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</si>
  <si>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</si>
  <si>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</si>
  <si>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</si>
  <si>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</si>
  <si>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KYRGYZSTAN</t>
  </si>
  <si>
    <t xml:space="preserve">     CAMBODIA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</si>
  <si>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</si>
  <si>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</si>
  <si>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</si>
  <si>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</si>
  <si>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</si>
  <si>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</si>
  <si>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</si>
  <si>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</si>
  <si>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</si>
  <si>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</si>
  <si>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</si>
  <si>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</si>
  <si>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</si>
  <si>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</si>
  <si>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OCCUPIED PALESTINIAN TERRITORY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</si>
  <si>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</si>
  <si>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</si>
  <si>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</si>
  <si>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</si>
  <si>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TAJIKISTAN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</si>
  <si>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</si>
  <si>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</si>
  <si>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</si>
  <si>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</si>
  <si>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</si>
  <si>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</si>
  <si>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</si>
  <si>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AMERICAN SAMOA</t>
  </si>
  <si>
    <t xml:space="preserve">     AUSTRALIA</t>
  </si>
  <si>
    <t xml:space="preserve">     FIJI</t>
  </si>
  <si>
    <t xml:space="preserve">     GUAM</t>
  </si>
  <si>
    <t xml:space="preserve">     KIRIBATI</t>
  </si>
  <si>
    <t xml:space="preserve">     MARSHALL ISLANDS</t>
  </si>
  <si>
    <t xml:space="preserve">     NEW CALEDONIA</t>
  </si>
  <si>
    <t xml:space="preserve">     NIUE</t>
  </si>
  <si>
    <t xml:space="preserve">     NEW ZEALAND</t>
  </si>
  <si>
    <t xml:space="preserve">     FRENCH POLYNESIA</t>
  </si>
  <si>
    <t xml:space="preserve">     PAPUA NEW GUINEA</t>
  </si>
  <si>
    <t xml:space="preserve">     SOLOMON ISLANDS</t>
  </si>
  <si>
    <t xml:space="preserve">     FRENCH SOUTHERN TERRITORIES</t>
  </si>
  <si>
    <t xml:space="preserve">     UNITED STATES MINOR OUTLYING ISLAND</t>
  </si>
  <si>
    <t xml:space="preserve">     VANUATU</t>
  </si>
  <si>
    <t xml:space="preserve">     WALLIS AND FUTUNA</t>
  </si>
  <si>
    <t xml:space="preserve">     SAMOA</t>
  </si>
  <si>
    <t>DIV. EXTRA EU</t>
  </si>
  <si>
    <t xml:space="preserve">     STORES AND PROVISIONS OF EXT-UNION </t>
  </si>
  <si>
    <t xml:space="preserve">     COUNTRIES AND TERRIT NS FW EXTRA-UN</t>
  </si>
  <si>
    <t>FEV 2020 a APR 2020
FEB 2020 to APR 2020</t>
  </si>
  <si>
    <t>FEV 2021 a ABR 2021
FEB 2021 to APR 2021</t>
  </si>
  <si>
    <t>ABR 2021
APR 2021</t>
  </si>
  <si>
    <t>ABR 2020
APR 2020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</si>
</sst>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4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rgb="FF234371"/>
      <name val="Arial"/>
      <family val="2"/>
    </font>
    <font>
      <sz val="8"/>
      <color rgb="FF234371"/>
      <name val="Arial"/>
      <family val="2"/>
    </font>
    <font>
      <sz val="10"/>
      <name val="Calibri"/>
      <family val="2"/>
      <scheme val="minor"/>
    </font>
    <font>
      <b/>
      <sz val="10"/>
      <color rgb="FF23437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23437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color rgb="FF234371"/>
      <name val="Calibri"/>
      <family val="2"/>
      <scheme val="minor"/>
    </font>
    <font>
      <sz val="10"/>
      <color rgb="FF23437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23437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vertAlign val="superscript"/>
      <sz val="9"/>
      <color rgb="FF23437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color rgb="FF234371"/>
      <name val="Calibri"/>
      <family val="2"/>
      <scheme val="minor"/>
    </font>
    <font>
      <vertAlign val="superscript"/>
      <sz val="7"/>
      <color rgb="FF234371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7"/>
      <color rgb="FF23437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rgb="FF23437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5"/>
      <name val="Calibri"/>
      <family val="2"/>
      <scheme val="minor"/>
    </font>
    <font>
      <sz val="8"/>
      <color rgb="FF234371"/>
      <name val="Calibri"/>
      <family val="2"/>
      <scheme val="minor"/>
    </font>
    <font>
      <b/>
      <vertAlign val="superscript"/>
      <sz val="8"/>
      <color rgb="FF234371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  <fill>
      <patternFill patternType="solid">
        <fgColor rgb="FFCEDCF0"/>
        <bgColor indexed="64"/>
      </patternFill>
    </fill>
    <fill>
      <patternFill patternType="solid">
        <fgColor rgb="FFCEDCF0"/>
        <bgColor indexed="22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</cellStyleXfs>
  <cellXfs count="29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2" applyFont="1" applyBorder="1"/>
    <xf numFmtId="0" fontId="3" fillId="0" borderId="0" xfId="0" applyFont="1"/>
    <xf numFmtId="0" fontId="7" fillId="0" borderId="0" xfId="0" applyFont="1"/>
    <xf numFmtId="0" fontId="8" fillId="1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4" fillId="0" borderId="0" xfId="0" applyFont="1"/>
    <xf numFmtId="0" fontId="15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0" fillId="0" borderId="0" xfId="0" applyFont="1" applyBorder="1"/>
    <xf numFmtId="0" fontId="20" fillId="5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2" fontId="18" fillId="10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 vertical="center" wrapText="1"/>
    </xf>
    <xf numFmtId="0" fontId="17" fillId="0" borderId="0" xfId="1" applyFont="1" applyAlignment="1" applyProtection="1"/>
    <xf numFmtId="0" fontId="10" fillId="2" borderId="0" xfId="0" applyFont="1" applyFill="1" applyBorder="1"/>
    <xf numFmtId="0" fontId="10" fillId="2" borderId="0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10" borderId="0" xfId="0" applyFont="1" applyFill="1" applyBorder="1"/>
    <xf numFmtId="164" fontId="10" fillId="10" borderId="0" xfId="0" applyNumberFormat="1" applyFont="1" applyFill="1" applyBorder="1"/>
    <xf numFmtId="164" fontId="10" fillId="2" borderId="0" xfId="0" applyNumberFormat="1" applyFont="1" applyFill="1" applyBorder="1"/>
    <xf numFmtId="165" fontId="10" fillId="10" borderId="0" xfId="0" applyNumberFormat="1" applyFont="1" applyFill="1" applyBorder="1"/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0" fontId="10" fillId="10" borderId="0" xfId="0" applyFont="1" applyFill="1" applyBorder="1" applyAlignment="1">
      <alignment vertical="center"/>
    </xf>
    <xf numFmtId="164" fontId="10" fillId="10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5" fontId="10" fillId="1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vertical="justify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/>
    <xf numFmtId="165" fontId="10" fillId="10" borderId="0" xfId="0" applyNumberFormat="1" applyFont="1" applyFill="1" applyBorder="1" applyAlignment="1">
      <alignment horizontal="right"/>
    </xf>
    <xf numFmtId="0" fontId="10" fillId="6" borderId="25" xfId="0" applyFont="1" applyFill="1" applyBorder="1"/>
    <xf numFmtId="0" fontId="10" fillId="6" borderId="0" xfId="0" applyFont="1" applyFill="1"/>
    <xf numFmtId="0" fontId="20" fillId="0" borderId="0" xfId="0" applyFont="1"/>
    <xf numFmtId="0" fontId="20" fillId="0" borderId="0" xfId="0" applyFont="1" applyFill="1" applyBorder="1"/>
    <xf numFmtId="17" fontId="18" fillId="10" borderId="0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2" borderId="0" xfId="0" applyFont="1" applyFill="1" applyBorder="1"/>
    <xf numFmtId="0" fontId="18" fillId="10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10" fillId="2" borderId="15" xfId="0" applyFont="1" applyFill="1" applyBorder="1"/>
    <xf numFmtId="3" fontId="20" fillId="2" borderId="15" xfId="0" applyNumberFormat="1" applyFont="1" applyFill="1" applyBorder="1"/>
    <xf numFmtId="0" fontId="20" fillId="2" borderId="15" xfId="0" applyFont="1" applyFill="1" applyBorder="1"/>
    <xf numFmtId="164" fontId="20" fillId="2" borderId="15" xfId="0" applyNumberFormat="1" applyFont="1" applyFill="1" applyBorder="1"/>
    <xf numFmtId="0" fontId="25" fillId="0" borderId="0" xfId="0" applyFont="1"/>
    <xf numFmtId="1" fontId="10" fillId="2" borderId="0" xfId="0" applyNumberFormat="1" applyFont="1" applyFill="1" applyBorder="1"/>
    <xf numFmtId="3" fontId="10" fillId="2" borderId="0" xfId="0" applyNumberFormat="1" applyFont="1" applyFill="1" applyBorder="1"/>
    <xf numFmtId="1" fontId="10" fillId="2" borderId="0" xfId="0" applyNumberFormat="1" applyFont="1" applyFill="1" applyBorder="1" applyAlignment="1"/>
    <xf numFmtId="0" fontId="10" fillId="0" borderId="25" xfId="0" applyFont="1" applyBorder="1"/>
    <xf numFmtId="3" fontId="10" fillId="2" borderId="25" xfId="0" applyNumberFormat="1" applyFont="1" applyFill="1" applyBorder="1"/>
    <xf numFmtId="3" fontId="10" fillId="0" borderId="0" xfId="0" applyNumberFormat="1" applyFont="1"/>
    <xf numFmtId="0" fontId="26" fillId="2" borderId="0" xfId="0" applyFont="1" applyFill="1" applyBorder="1"/>
    <xf numFmtId="0" fontId="26" fillId="5" borderId="0" xfId="0" applyFont="1" applyFill="1" applyBorder="1"/>
    <xf numFmtId="0" fontId="18" fillId="10" borderId="0" xfId="0" applyFont="1" applyFill="1" applyAlignment="1">
      <alignment horizontal="center" vertical="center" wrapText="1"/>
    </xf>
    <xf numFmtId="0" fontId="10" fillId="5" borderId="0" xfId="0" applyFont="1" applyFill="1" applyBorder="1"/>
    <xf numFmtId="0" fontId="11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3" fontId="19" fillId="10" borderId="0" xfId="0" applyNumberFormat="1" applyFont="1" applyFill="1" applyBorder="1" applyAlignment="1">
      <alignment vertical="center"/>
    </xf>
    <xf numFmtId="164" fontId="11" fillId="10" borderId="0" xfId="0" applyNumberFormat="1" applyFont="1" applyFill="1" applyBorder="1" applyAlignment="1">
      <alignment horizontal="center" vertical="center"/>
    </xf>
    <xf numFmtId="3" fontId="19" fillId="10" borderId="0" xfId="0" applyNumberFormat="1" applyFont="1" applyFill="1" applyBorder="1" applyAlignment="1">
      <alignment horizontal="center" vertical="center"/>
    </xf>
    <xf numFmtId="164" fontId="19" fillId="10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0" fillId="2" borderId="25" xfId="0" applyFont="1" applyFill="1" applyBorder="1"/>
    <xf numFmtId="0" fontId="10" fillId="5" borderId="25" xfId="0" applyFont="1" applyFill="1" applyBorder="1"/>
    <xf numFmtId="3" fontId="11" fillId="1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0" fontId="29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7" fontId="19" fillId="10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/>
    <xf numFmtId="0" fontId="19" fillId="11" borderId="0" xfId="0" applyFont="1" applyFill="1" applyBorder="1"/>
    <xf numFmtId="3" fontId="19" fillId="11" borderId="0" xfId="0" applyNumberFormat="1" applyFont="1" applyFill="1" applyBorder="1" applyAlignment="1">
      <alignment horizontal="right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165" fontId="19" fillId="11" borderId="0" xfId="0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Border="1" applyAlignment="1">
      <alignment horizontal="right" vertical="center" wrapText="1"/>
    </xf>
    <xf numFmtId="1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0" fillId="0" borderId="0" xfId="2" applyFont="1" applyBorder="1"/>
    <xf numFmtId="165" fontId="10" fillId="0" borderId="0" xfId="0" applyNumberFormat="1" applyFont="1"/>
    <xf numFmtId="0" fontId="19" fillId="10" borderId="0" xfId="0" applyFont="1" applyFill="1" applyBorder="1"/>
    <xf numFmtId="3" fontId="19" fillId="11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3" borderId="0" xfId="0" applyFont="1" applyFill="1" applyBorder="1"/>
    <xf numFmtId="0" fontId="10" fillId="5" borderId="0" xfId="0" quotePrefix="1" applyFont="1" applyFill="1" applyBorder="1"/>
    <xf numFmtId="0" fontId="10" fillId="0" borderId="0" xfId="0" quotePrefix="1" applyFont="1" applyFill="1" applyBorder="1"/>
    <xf numFmtId="3" fontId="10" fillId="0" borderId="0" xfId="0" applyNumberFormat="1" applyFont="1" applyBorder="1"/>
    <xf numFmtId="0" fontId="10" fillId="0" borderId="24" xfId="0" applyFont="1" applyBorder="1"/>
    <xf numFmtId="0" fontId="10" fillId="8" borderId="0" xfId="0" applyFont="1" applyFill="1" applyBorder="1"/>
    <xf numFmtId="3" fontId="10" fillId="8" borderId="0" xfId="0" applyNumberFormat="1" applyFont="1" applyFill="1" applyBorder="1" applyAlignment="1">
      <alignment horizontal="right" vertical="center" wrapText="1"/>
    </xf>
    <xf numFmtId="1" fontId="10" fillId="8" borderId="0" xfId="0" applyNumberFormat="1" applyFont="1" applyFill="1" applyBorder="1" applyAlignment="1">
      <alignment horizontal="center" vertical="center" wrapText="1"/>
    </xf>
    <xf numFmtId="165" fontId="10" fillId="8" borderId="0" xfId="0" applyNumberFormat="1" applyFont="1" applyFill="1" applyBorder="1" applyAlignment="1">
      <alignment horizontal="center" vertical="center" wrapText="1"/>
    </xf>
    <xf numFmtId="0" fontId="36" fillId="10" borderId="1" xfId="3" applyFont="1" applyFill="1" applyBorder="1" applyAlignment="1">
      <alignment horizontal="center" vertical="center"/>
    </xf>
    <xf numFmtId="3" fontId="37" fillId="0" borderId="0" xfId="3" applyNumberFormat="1" applyFont="1" applyFill="1" applyBorder="1" applyAlignment="1">
      <alignment horizontal="right" wrapText="1"/>
    </xf>
    <xf numFmtId="0" fontId="38" fillId="1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2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2" applyFont="1" applyBorder="1"/>
    <xf numFmtId="0" fontId="40" fillId="0" borderId="0" xfId="0" applyFont="1"/>
    <xf numFmtId="3" fontId="35" fillId="0" borderId="6" xfId="0" applyNumberFormat="1" applyFont="1" applyFill="1" applyBorder="1" applyAlignment="1"/>
    <xf numFmtId="3" fontId="35" fillId="0" borderId="7" xfId="0" applyNumberFormat="1" applyFont="1" applyFill="1" applyBorder="1" applyAlignment="1"/>
    <xf numFmtId="3" fontId="35" fillId="0" borderId="8" xfId="0" applyNumberFormat="1" applyFont="1" applyFill="1" applyBorder="1" applyAlignment="1"/>
    <xf numFmtId="0" fontId="27" fillId="0" borderId="25" xfId="0" applyFont="1" applyBorder="1" applyAlignment="1">
      <alignment horizontal="center"/>
    </xf>
    <xf numFmtId="0" fontId="27" fillId="0" borderId="25" xfId="0" applyFont="1" applyBorder="1"/>
    <xf numFmtId="3" fontId="37" fillId="0" borderId="25" xfId="3" applyNumberFormat="1" applyFont="1" applyFill="1" applyBorder="1" applyAlignment="1">
      <alignment horizontal="right" wrapText="1"/>
    </xf>
    <xf numFmtId="0" fontId="27" fillId="0" borderId="0" xfId="0" applyFont="1" applyAlignment="1"/>
    <xf numFmtId="0" fontId="30" fillId="10" borderId="1" xfId="0" applyFont="1" applyFill="1" applyBorder="1" applyAlignment="1">
      <alignment horizontal="center" vertical="center"/>
    </xf>
    <xf numFmtId="3" fontId="27" fillId="0" borderId="0" xfId="0" applyNumberFormat="1" applyFont="1" applyAlignment="1"/>
    <xf numFmtId="0" fontId="17" fillId="0" borderId="0" xfId="1" applyFont="1" applyAlignment="1" applyProtection="1">
      <alignment horizontal="center"/>
    </xf>
    <xf numFmtId="0" fontId="28" fillId="0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horizontal="left"/>
    </xf>
    <xf numFmtId="0" fontId="29" fillId="2" borderId="0" xfId="0" applyNumberFormat="1" applyFont="1" applyFill="1" applyAlignment="1">
      <alignment horizontal="centerContinuous" vertical="center"/>
    </xf>
    <xf numFmtId="0" fontId="29" fillId="2" borderId="0" xfId="0" applyNumberFormat="1" applyFont="1" applyFill="1" applyAlignment="1">
      <alignment horizontal="right"/>
    </xf>
    <xf numFmtId="0" fontId="38" fillId="10" borderId="18" xfId="0" applyNumberFormat="1" applyFont="1" applyFill="1" applyBorder="1" applyAlignment="1">
      <alignment horizontal="center" vertical="center"/>
    </xf>
    <xf numFmtId="0" fontId="38" fillId="10" borderId="5" xfId="0" applyNumberFormat="1" applyFont="1" applyFill="1" applyBorder="1" applyAlignment="1">
      <alignment horizontal="center" vertical="center" wrapText="1"/>
    </xf>
    <xf numFmtId="0" fontId="38" fillId="10" borderId="19" xfId="0" applyNumberFormat="1" applyFont="1" applyFill="1" applyBorder="1" applyAlignment="1">
      <alignment horizontal="center" vertical="center" wrapText="1"/>
    </xf>
    <xf numFmtId="0" fontId="38" fillId="10" borderId="5" xfId="0" quotePrefix="1" applyNumberFormat="1" applyFont="1" applyFill="1" applyBorder="1" applyAlignment="1">
      <alignment horizontal="center" vertical="center"/>
    </xf>
    <xf numFmtId="0" fontId="38" fillId="10" borderId="5" xfId="0" quotePrefix="1" applyNumberFormat="1" applyFont="1" applyFill="1" applyBorder="1" applyAlignment="1">
      <alignment horizontal="centerContinuous" vertical="center"/>
    </xf>
    <xf numFmtId="0" fontId="38" fillId="10" borderId="5" xfId="0" applyNumberFormat="1" applyFont="1" applyFill="1" applyBorder="1" applyAlignment="1">
      <alignment horizontal="centerContinuous" vertical="center"/>
    </xf>
    <xf numFmtId="0" fontId="38" fillId="10" borderId="20" xfId="0" applyNumberFormat="1" applyFont="1" applyFill="1" applyBorder="1" applyAlignment="1">
      <alignment horizontal="centerContinuous" vertical="center"/>
    </xf>
    <xf numFmtId="0" fontId="28" fillId="2" borderId="0" xfId="0" applyNumberFormat="1" applyFont="1" applyFill="1" applyAlignment="1">
      <alignment horizontal="left" vertical="center"/>
    </xf>
    <xf numFmtId="164" fontId="28" fillId="0" borderId="0" xfId="0" applyNumberFormat="1" applyFont="1"/>
    <xf numFmtId="0" fontId="10" fillId="0" borderId="0" xfId="0" applyFont="1" applyAlignment="1">
      <alignment horizontal="left"/>
    </xf>
    <xf numFmtId="0" fontId="29" fillId="2" borderId="0" xfId="0" quotePrefix="1" applyNumberFormat="1" applyFont="1" applyFill="1" applyAlignment="1">
      <alignment horizontal="left" vertical="center"/>
    </xf>
    <xf numFmtId="164" fontId="10" fillId="0" borderId="0" xfId="0" applyNumberFormat="1" applyFont="1"/>
    <xf numFmtId="0" fontId="29" fillId="0" borderId="0" xfId="0" applyFont="1"/>
    <xf numFmtId="0" fontId="29" fillId="2" borderId="0" xfId="0" applyFont="1" applyFill="1"/>
    <xf numFmtId="0" fontId="29" fillId="2" borderId="0" xfId="0" applyFont="1" applyFill="1" applyAlignment="1">
      <alignment horizontal="right"/>
    </xf>
    <xf numFmtId="164" fontId="29" fillId="2" borderId="0" xfId="0" applyNumberFormat="1" applyFont="1" applyFill="1" applyAlignment="1"/>
    <xf numFmtId="164" fontId="29" fillId="2" borderId="0" xfId="0" applyNumberFormat="1" applyFont="1" applyFill="1"/>
    <xf numFmtId="0" fontId="29" fillId="2" borderId="0" xfId="0" applyNumberFormat="1" applyFont="1" applyFill="1" applyAlignment="1">
      <alignment horizontal="centerContinuous"/>
    </xf>
    <xf numFmtId="164" fontId="29" fillId="2" borderId="0" xfId="0" applyNumberFormat="1" applyFont="1" applyFill="1" applyAlignment="1">
      <alignment horizontal="centerContinuous"/>
    </xf>
    <xf numFmtId="0" fontId="28" fillId="2" borderId="0" xfId="0" applyNumberFormat="1" applyFont="1" applyFill="1" applyAlignment="1">
      <alignment horizontal="right"/>
    </xf>
    <xf numFmtId="0" fontId="38" fillId="10" borderId="22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38" fillId="10" borderId="5" xfId="0" applyNumberFormat="1" applyFont="1" applyFill="1" applyBorder="1" applyAlignment="1">
      <alignment horizontal="center" vertical="center"/>
    </xf>
    <xf numFmtId="0" fontId="38" fillId="10" borderId="19" xfId="0" applyNumberFormat="1" applyFont="1" applyFill="1" applyBorder="1" applyAlignment="1">
      <alignment horizontal="centerContinuous" vertical="center"/>
    </xf>
    <xf numFmtId="164" fontId="38" fillId="10" borderId="5" xfId="0" applyNumberFormat="1" applyFont="1" applyFill="1" applyBorder="1" applyAlignment="1">
      <alignment horizontal="center" vertical="center"/>
    </xf>
    <xf numFmtId="0" fontId="38" fillId="10" borderId="23" xfId="0" applyNumberFormat="1" applyFont="1" applyFill="1" applyBorder="1" applyAlignment="1">
      <alignment horizontal="center" vertical="center"/>
    </xf>
    <xf numFmtId="0" fontId="17" fillId="0" borderId="19" xfId="1" applyFont="1" applyBorder="1" applyAlignment="1" applyProtection="1"/>
    <xf numFmtId="0" fontId="39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3" fontId="28" fillId="0" borderId="0" xfId="0" applyNumberFormat="1" applyFont="1" applyFill="1" applyBorder="1" applyAlignment="1">
      <alignment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32" fillId="2" borderId="0" xfId="0" applyFont="1" applyFill="1"/>
    <xf numFmtId="3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/>
    <xf numFmtId="0" fontId="18" fillId="10" borderId="0" xfId="0" applyFont="1" applyFill="1" applyBorder="1" applyAlignment="1">
      <alignment horizontal="center" vertical="center"/>
    </xf>
    <xf numFmtId="4" fontId="10" fillId="10" borderId="0" xfId="0" applyNumberFormat="1" applyFont="1" applyFill="1" applyBorder="1" applyAlignment="1">
      <alignment wrapText="1"/>
    </xf>
    <xf numFmtId="4" fontId="19" fillId="10" borderId="0" xfId="0" applyNumberFormat="1" applyFont="1" applyFill="1" applyBorder="1"/>
    <xf numFmtId="0" fontId="19" fillId="10" borderId="0" xfId="0" applyNumberFormat="1" applyFont="1" applyFill="1" applyBorder="1" applyAlignment="1">
      <alignment horizontal="center" vertical="center" wrapText="1"/>
    </xf>
    <xf numFmtId="0" fontId="19" fillId="10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8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17" fillId="0" borderId="0" xfId="1" applyFont="1" applyAlignment="1" applyProtection="1">
      <alignment horizontal="center"/>
    </xf>
    <xf numFmtId="0" fontId="11" fillId="10" borderId="0" xfId="0" applyFont="1" applyFill="1" applyBorder="1" applyAlignment="1">
      <alignment horizontal="center" vertical="center" textRotation="90"/>
    </xf>
    <xf numFmtId="0" fontId="19" fillId="10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3" fontId="30" fillId="10" borderId="6" xfId="0" applyNumberFormat="1" applyFont="1" applyFill="1" applyBorder="1" applyAlignment="1">
      <alignment horizontal="center"/>
    </xf>
    <xf numFmtId="3" fontId="30" fillId="10" borderId="7" xfId="0" applyNumberFormat="1" applyFont="1" applyFill="1" applyBorder="1" applyAlignment="1">
      <alignment horizontal="center"/>
    </xf>
    <xf numFmtId="3" fontId="30" fillId="10" borderId="8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30" fillId="10" borderId="6" xfId="0" applyNumberFormat="1" applyFont="1" applyFill="1" applyBorder="1" applyAlignment="1">
      <alignment horizontal="right"/>
    </xf>
    <xf numFmtId="3" fontId="30" fillId="10" borderId="7" xfId="0" applyNumberFormat="1" applyFont="1" applyFill="1" applyBorder="1" applyAlignment="1">
      <alignment horizontal="right"/>
    </xf>
    <xf numFmtId="3" fontId="30" fillId="10" borderId="8" xfId="0" applyNumberFormat="1" applyFont="1" applyFill="1" applyBorder="1" applyAlignment="1">
      <alignment horizontal="right"/>
    </xf>
    <xf numFmtId="2" fontId="10" fillId="10" borderId="24" xfId="0" applyNumberFormat="1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0" fillId="10" borderId="24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3" fillId="4" borderId="0" xfId="0" applyNumberFormat="1" applyFont="1" applyFill="1" applyBorder="1" applyAlignment="1">
      <alignment horizontal="center" vertical="center" wrapText="1"/>
    </xf>
    <xf numFmtId="0" fontId="33" fillId="4" borderId="0" xfId="0" applyNumberFormat="1" applyFont="1" applyFill="1" applyBorder="1" applyAlignment="1">
      <alignment horizontal="center" vertical="center"/>
    </xf>
    <xf numFmtId="17" fontId="18" fillId="10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 wrapText="1"/>
    </xf>
    <xf numFmtId="2" fontId="11" fillId="10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center" wrapText="1"/>
    </xf>
    <xf numFmtId="3" fontId="35" fillId="0" borderId="6" xfId="0" applyNumberFormat="1" applyFont="1" applyFill="1" applyBorder="1" applyAlignment="1">
      <alignment horizontal="center"/>
    </xf>
    <xf numFmtId="3" fontId="35" fillId="0" borderId="7" xfId="0" applyNumberFormat="1" applyFont="1" applyFill="1" applyBorder="1" applyAlignment="1">
      <alignment horizontal="center"/>
    </xf>
    <xf numFmtId="3" fontId="35" fillId="0" borderId="8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right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8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38" fillId="10" borderId="16" xfId="0" applyNumberFormat="1" applyFont="1" applyFill="1" applyBorder="1" applyAlignment="1">
      <alignment horizontal="center" vertical="center"/>
    </xf>
    <xf numFmtId="0" fontId="38" fillId="10" borderId="21" xfId="0" applyNumberFormat="1" applyFont="1" applyFill="1" applyBorder="1" applyAlignment="1">
      <alignment horizontal="center" vertical="center"/>
    </xf>
    <xf numFmtId="0" fontId="38" fillId="10" borderId="17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 wrapText="1"/>
    </xf>
    <xf numFmtId="0" fontId="38" fillId="10" borderId="9" xfId="0" applyNumberFormat="1" applyFont="1" applyFill="1" applyBorder="1" applyAlignment="1">
      <alignment horizontal="center" vertical="center"/>
    </xf>
    <xf numFmtId="0" fontId="38" fillId="10" borderId="10" xfId="0" applyNumberFormat="1" applyFont="1" applyFill="1" applyBorder="1" applyAlignment="1">
      <alignment horizontal="center" vertical="center"/>
    </xf>
    <xf numFmtId="0" fontId="38" fillId="10" borderId="11" xfId="0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 wrapText="1"/>
    </xf>
    <xf numFmtId="0" fontId="38" fillId="10" borderId="13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/>
    </xf>
    <xf numFmtId="0" fontId="38" fillId="10" borderId="12" xfId="0" quotePrefix="1" applyNumberFormat="1" applyFont="1" applyFill="1" applyBorder="1" applyAlignment="1">
      <alignment horizontal="center" vertical="center" wrapText="1"/>
    </xf>
    <xf numFmtId="0" fontId="38" fillId="10" borderId="14" xfId="0" quotePrefix="1" applyNumberFormat="1" applyFont="1" applyFill="1" applyBorder="1" applyAlignment="1">
      <alignment horizontal="center" vertical="center" wrapText="1"/>
    </xf>
    <xf numFmtId="0" fontId="38" fillId="10" borderId="12" xfId="0" quotePrefix="1" applyNumberFormat="1" applyFont="1" applyFill="1" applyBorder="1" applyAlignment="1">
      <alignment horizontal="center" vertical="center"/>
    </xf>
    <xf numFmtId="0" fontId="38" fillId="10" borderId="14" xfId="0" quotePrefix="1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 wrapText="1"/>
    </xf>
    <xf numFmtId="0" fontId="38" fillId="10" borderId="5" xfId="0" applyNumberFormat="1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/>
    <cellStyle name="Normal_marco_1digito" xfId="2"/>
    <cellStyle name="Normal_Sheet3" xfId="3"/>
  </cellStyles>
  <dxfs count="0"/>
  <tableStyles count="0" defaultTableStyle="TableStyleMedium9" defaultPivotStyle="PivotStyleLight16"/>
  <colors>
    <mruColors>
      <color rgb="FF234371"/>
      <color rgb="FFCEDCF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707840"/>
        <c:axId val="98587392"/>
      </c:barChart>
      <c:catAx>
        <c:axId val="92707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8587392"/>
        <c:crosses val="autoZero"/>
        <c:auto val="1"/>
        <c:lblAlgn val="ctr"/>
        <c:lblOffset val="100"/>
        <c:tickLblSkip val="1"/>
        <c:tickMarkSkip val="1"/>
      </c:catAx>
      <c:valAx>
        <c:axId val="985873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70784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99511296"/>
        <c:axId val="99529472"/>
      </c:barChart>
      <c:catAx>
        <c:axId val="99511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529472"/>
        <c:crosses val="autoZero"/>
        <c:auto val="1"/>
        <c:lblAlgn val="ctr"/>
        <c:lblOffset val="100"/>
        <c:tickLblSkip val="1"/>
        <c:tickMarkSkip val="1"/>
      </c:catAx>
      <c:valAx>
        <c:axId val="9952947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5112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100738560"/>
        <c:axId val="100740096"/>
      </c:barChart>
      <c:catAx>
        <c:axId val="100738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740096"/>
        <c:crosses val="autoZero"/>
        <c:auto val="1"/>
        <c:lblAlgn val="ctr"/>
        <c:lblOffset val="100"/>
        <c:tickLblSkip val="1"/>
        <c:tickMarkSkip val="1"/>
      </c:catAx>
      <c:valAx>
        <c:axId val="1007400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73856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100765056"/>
        <c:axId val="100783232"/>
      </c:barChart>
      <c:catAx>
        <c:axId val="100765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783232"/>
        <c:crosses val="autoZero"/>
        <c:auto val="1"/>
        <c:lblAlgn val="ctr"/>
        <c:lblOffset val="100"/>
        <c:tickLblSkip val="1"/>
        <c:tickMarkSkip val="1"/>
      </c:catAx>
      <c:valAx>
        <c:axId val="1007832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7650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100693888"/>
        <c:axId val="100695424"/>
      </c:barChart>
      <c:catAx>
        <c:axId val="100693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695424"/>
        <c:crosses val="autoZero"/>
        <c:auto val="1"/>
        <c:lblAlgn val="ctr"/>
        <c:lblOffset val="100"/>
        <c:tickLblSkip val="1"/>
        <c:tickMarkSkip val="1"/>
      </c:catAx>
      <c:valAx>
        <c:axId val="1006954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69388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100868096"/>
        <c:axId val="100869632"/>
      </c:barChart>
      <c:catAx>
        <c:axId val="100868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869632"/>
        <c:crosses val="autoZero"/>
        <c:auto val="1"/>
        <c:lblAlgn val="ctr"/>
        <c:lblOffset val="100"/>
        <c:tickLblSkip val="1"/>
        <c:tickMarkSkip val="1"/>
      </c:catAx>
      <c:valAx>
        <c:axId val="1008696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8680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0899072"/>
        <c:axId val="100909056"/>
      </c:barChart>
      <c:catAx>
        <c:axId val="100899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909056"/>
        <c:crosses val="autoZero"/>
        <c:auto val="1"/>
        <c:lblAlgn val="ctr"/>
        <c:lblOffset val="100"/>
        <c:tickLblSkip val="1"/>
        <c:tickMarkSkip val="1"/>
      </c:catAx>
      <c:valAx>
        <c:axId val="1009090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89907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0839808"/>
        <c:axId val="100841344"/>
      </c:barChart>
      <c:catAx>
        <c:axId val="100839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841344"/>
        <c:crosses val="autoZero"/>
        <c:auto val="1"/>
        <c:lblAlgn val="ctr"/>
        <c:lblOffset val="100"/>
        <c:tickLblSkip val="1"/>
        <c:tickMarkSkip val="1"/>
      </c:catAx>
      <c:valAx>
        <c:axId val="1008413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8398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0903552"/>
        <c:axId val="101212544"/>
      </c:barChart>
      <c:catAx>
        <c:axId val="100903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212544"/>
        <c:crosses val="autoZero"/>
        <c:auto val="1"/>
        <c:lblAlgn val="ctr"/>
        <c:lblOffset val="100"/>
        <c:tickLblSkip val="1"/>
        <c:tickMarkSkip val="1"/>
      </c:catAx>
      <c:valAx>
        <c:axId val="1012125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090355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1245696"/>
        <c:axId val="101247232"/>
      </c:barChart>
      <c:catAx>
        <c:axId val="101245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247232"/>
        <c:crosses val="autoZero"/>
        <c:auto val="1"/>
        <c:lblAlgn val="ctr"/>
        <c:lblOffset val="100"/>
        <c:tickLblSkip val="1"/>
        <c:tickMarkSkip val="1"/>
      </c:catAx>
      <c:valAx>
        <c:axId val="1012472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2456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01174272"/>
        <c:axId val="101184256"/>
      </c:barChart>
      <c:catAx>
        <c:axId val="101174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184256"/>
        <c:crosses val="autoZero"/>
        <c:auto val="1"/>
        <c:lblAlgn val="ctr"/>
        <c:lblOffset val="100"/>
        <c:tickLblSkip val="1"/>
        <c:tickMarkSkip val="1"/>
      </c:catAx>
      <c:valAx>
        <c:axId val="1011842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17427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8629120"/>
        <c:axId val="98630656"/>
      </c:barChart>
      <c:catAx>
        <c:axId val="98629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8630656"/>
        <c:crosses val="autoZero"/>
        <c:auto val="1"/>
        <c:lblAlgn val="ctr"/>
        <c:lblOffset val="100"/>
        <c:tickLblSkip val="1"/>
        <c:tickMarkSkip val="1"/>
      </c:catAx>
      <c:valAx>
        <c:axId val="986306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86291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01155968"/>
        <c:axId val="101157504"/>
      </c:barChart>
      <c:catAx>
        <c:axId val="101155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157504"/>
        <c:crosses val="autoZero"/>
        <c:auto val="1"/>
        <c:lblAlgn val="ctr"/>
        <c:lblOffset val="100"/>
        <c:tickLblSkip val="1"/>
        <c:tickMarkSkip val="1"/>
      </c:catAx>
      <c:valAx>
        <c:axId val="10115750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1559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1305728"/>
        <c:axId val="101315712"/>
      </c:barChart>
      <c:catAx>
        <c:axId val="101305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315712"/>
        <c:crosses val="autoZero"/>
        <c:auto val="1"/>
        <c:lblAlgn val="ctr"/>
        <c:lblOffset val="100"/>
        <c:tickLblSkip val="1"/>
        <c:tickMarkSkip val="1"/>
      </c:catAx>
      <c:valAx>
        <c:axId val="1013157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30572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1369344"/>
        <c:axId val="101370880"/>
      </c:barChart>
      <c:catAx>
        <c:axId val="101369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370880"/>
        <c:crosses val="autoZero"/>
        <c:auto val="1"/>
        <c:lblAlgn val="ctr"/>
        <c:lblOffset val="100"/>
        <c:tickLblSkip val="1"/>
        <c:tickMarkSkip val="1"/>
      </c:catAx>
      <c:valAx>
        <c:axId val="10137088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36934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2793216"/>
        <c:axId val="102794752"/>
      </c:barChart>
      <c:catAx>
        <c:axId val="102793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794752"/>
        <c:crosses val="autoZero"/>
        <c:auto val="1"/>
        <c:lblAlgn val="ctr"/>
        <c:lblOffset val="100"/>
        <c:tickLblSkip val="1"/>
        <c:tickMarkSkip val="1"/>
      </c:catAx>
      <c:valAx>
        <c:axId val="1027947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79321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02819712"/>
        <c:axId val="102821248"/>
      </c:barChart>
      <c:catAx>
        <c:axId val="102819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821248"/>
        <c:crosses val="autoZero"/>
        <c:auto val="1"/>
        <c:lblAlgn val="ctr"/>
        <c:lblOffset val="100"/>
        <c:tickLblSkip val="1"/>
        <c:tickMarkSkip val="1"/>
      </c:catAx>
      <c:valAx>
        <c:axId val="10282124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8197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02474112"/>
        <c:axId val="102475648"/>
      </c:barChart>
      <c:catAx>
        <c:axId val="102474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475648"/>
        <c:crosses val="autoZero"/>
        <c:auto val="1"/>
        <c:lblAlgn val="ctr"/>
        <c:lblOffset val="100"/>
        <c:tickLblSkip val="1"/>
        <c:tickMarkSkip val="1"/>
      </c:catAx>
      <c:valAx>
        <c:axId val="10247564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4741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102807808"/>
        <c:axId val="102912000"/>
      </c:barChart>
      <c:catAx>
        <c:axId val="102807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912000"/>
        <c:crosses val="autoZero"/>
        <c:auto val="1"/>
        <c:lblAlgn val="ctr"/>
        <c:lblOffset val="100"/>
        <c:tickLblSkip val="1"/>
        <c:tickMarkSkip val="1"/>
      </c:catAx>
      <c:valAx>
        <c:axId val="10291200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8078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7748608"/>
        <c:axId val="87750144"/>
      </c:barChart>
      <c:catAx>
        <c:axId val="87748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7750144"/>
        <c:crosses val="autoZero"/>
        <c:auto val="1"/>
        <c:lblAlgn val="ctr"/>
        <c:lblOffset val="100"/>
        <c:tickLblSkip val="1"/>
        <c:tickMarkSkip val="1"/>
      </c:catAx>
      <c:valAx>
        <c:axId val="877501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774860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9104640"/>
        <c:axId val="99106176"/>
      </c:barChart>
      <c:catAx>
        <c:axId val="99104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106176"/>
        <c:crosses val="autoZero"/>
        <c:auto val="1"/>
        <c:lblAlgn val="ctr"/>
        <c:lblOffset val="100"/>
        <c:tickLblSkip val="1"/>
        <c:tickMarkSkip val="1"/>
      </c:catAx>
      <c:valAx>
        <c:axId val="9910617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10464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8632064"/>
        <c:axId val="98633600"/>
      </c:barChart>
      <c:catAx>
        <c:axId val="98632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8633600"/>
        <c:crosses val="autoZero"/>
        <c:auto val="1"/>
        <c:lblAlgn val="ctr"/>
        <c:lblOffset val="100"/>
        <c:tickLblSkip val="1"/>
        <c:tickMarkSkip val="1"/>
      </c:catAx>
      <c:valAx>
        <c:axId val="9863360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86320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8671232"/>
        <c:axId val="99135872"/>
      </c:barChart>
      <c:catAx>
        <c:axId val="98671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135872"/>
        <c:crosses val="autoZero"/>
        <c:auto val="1"/>
        <c:lblAlgn val="ctr"/>
        <c:lblOffset val="100"/>
        <c:tickLblSkip val="1"/>
        <c:tickMarkSkip val="1"/>
      </c:catAx>
      <c:valAx>
        <c:axId val="9913587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867123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9181696"/>
        <c:axId val="99183232"/>
      </c:barChart>
      <c:catAx>
        <c:axId val="99181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183232"/>
        <c:crosses val="autoZero"/>
        <c:auto val="1"/>
        <c:lblAlgn val="ctr"/>
        <c:lblOffset val="100"/>
        <c:tickLblSkip val="1"/>
        <c:tickMarkSkip val="1"/>
      </c:catAx>
      <c:valAx>
        <c:axId val="991832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18169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9576832"/>
        <c:axId val="99578624"/>
      </c:barChart>
      <c:catAx>
        <c:axId val="99576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578624"/>
        <c:crosses val="autoZero"/>
        <c:auto val="1"/>
        <c:lblAlgn val="ctr"/>
        <c:lblOffset val="100"/>
        <c:tickLblSkip val="1"/>
        <c:tickMarkSkip val="1"/>
      </c:catAx>
      <c:valAx>
        <c:axId val="995786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57683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99595392"/>
        <c:axId val="99596928"/>
      </c:barChart>
      <c:catAx>
        <c:axId val="99595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596928"/>
        <c:crosses val="autoZero"/>
        <c:auto val="1"/>
        <c:lblAlgn val="ctr"/>
        <c:lblOffset val="100"/>
        <c:tickLblSkip val="1"/>
        <c:tickMarkSkip val="1"/>
      </c:catAx>
      <c:valAx>
        <c:axId val="995969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959539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tabSelected="1" zoomScaleNormal="100" workbookViewId="0">
      <selection activeCell="B1" sqref="B1"/>
    </sheetView>
  </sheetViews>
  <sheetFormatPr defaultColWidth="9.109375" defaultRowHeight="14.4"/>
  <cols>
    <col min="1" max="1" width="2.5546875" style="12" customWidth="1"/>
    <col min="2" max="2" width="104.44140625" style="12" bestFit="1" customWidth="1"/>
    <col min="3" max="16384" width="9.109375" style="12"/>
  </cols>
  <sheetData>
    <row r="1" spans="2:2" ht="27" customHeight="1">
      <c r="B1" s="11" t="s">
        <v>387</v>
      </c>
    </row>
    <row r="2" spans="2:2" ht="3.75" customHeight="1">
      <c r="B2" s="13"/>
    </row>
    <row r="3" spans="2:2">
      <c r="B3" s="14"/>
    </row>
    <row r="4" spans="2:2" s="16" customFormat="1" ht="14.25" customHeight="1">
      <c r="B4" s="15" t="s">
        <v>388</v>
      </c>
    </row>
    <row r="5" spans="2:2" s="16" customFormat="1" ht="3.75" customHeight="1">
      <c r="B5" s="17"/>
    </row>
    <row r="6" spans="2:2" s="16" customFormat="1" ht="18" customHeight="1">
      <c r="B6" s="18"/>
    </row>
    <row r="7" spans="2:2" s="16" customFormat="1" ht="18" customHeight="1">
      <c r="B7" s="19" t="s">
        <v>389</v>
      </c>
    </row>
    <row r="8" spans="2:2" s="16" customFormat="1" ht="18" customHeight="1">
      <c r="B8" s="19" t="s">
        <v>390</v>
      </c>
    </row>
    <row r="9" spans="2:2" s="16" customFormat="1" ht="18" customHeight="1">
      <c r="B9" s="19" t="s">
        <v>391</v>
      </c>
    </row>
    <row r="10" spans="2:2" s="16" customFormat="1" ht="18" customHeight="1">
      <c r="B10" s="19" t="s">
        <v>386</v>
      </c>
    </row>
    <row r="11" spans="2:2" s="16" customFormat="1" ht="18" customHeight="1">
      <c r="B11" s="19" t="s">
        <v>383</v>
      </c>
    </row>
    <row r="12" spans="2:2" s="16" customFormat="1" ht="18" customHeight="1">
      <c r="B12" s="19" t="s">
        <v>382</v>
      </c>
    </row>
    <row r="13" spans="2:2" s="16" customFormat="1" ht="18" customHeight="1">
      <c r="B13" s="19" t="s">
        <v>381</v>
      </c>
    </row>
    <row r="14" spans="2:2" s="16" customFormat="1" ht="18" customHeight="1">
      <c r="B14" s="19" t="s">
        <v>384</v>
      </c>
    </row>
    <row r="15" spans="2:2" s="16" customFormat="1" ht="18" customHeight="1">
      <c r="B15" s="19" t="s">
        <v>380</v>
      </c>
    </row>
    <row r="16" spans="2:2" s="16" customFormat="1" ht="18" customHeight="1">
      <c r="B16" s="19" t="s">
        <v>385</v>
      </c>
    </row>
    <row r="17" spans="2:2" s="16" customFormat="1" ht="18" customHeight="1">
      <c r="B17" s="19" t="s">
        <v>379</v>
      </c>
    </row>
    <row r="18" spans="2:2" s="16" customFormat="1" ht="18" customHeight="1">
      <c r="B18" s="19" t="s">
        <v>378</v>
      </c>
    </row>
    <row r="19" spans="2:2" ht="18" customHeight="1">
      <c r="B19" s="19" t="s">
        <v>377</v>
      </c>
    </row>
    <row r="20" spans="2:2" ht="18" customHeight="1">
      <c r="B20" s="19" t="s">
        <v>376</v>
      </c>
    </row>
    <row r="21" spans="2:2" ht="18" customHeight="1">
      <c r="B21" s="19" t="s">
        <v>392</v>
      </c>
    </row>
    <row r="22" spans="2:2" ht="18" customHeight="1">
      <c r="B22" s="19" t="s">
        <v>393</v>
      </c>
    </row>
    <row r="23" spans="2:2" ht="18" customHeight="1"/>
    <row r="24" spans="2:2" ht="18" customHeight="1">
      <c r="B24" s="19" t="s">
        <v>0</v>
      </c>
    </row>
  </sheetData>
  <phoneticPr fontId="0" type="noConversion"/>
  <hyperlinks>
    <hyperlink ref="B13" location="'Q007'!A1" display="Q007_ENT_PAISES - IMPORTAÇÕES COMÉRCIO INTERNACIONAL POR PAÍSES"/>
    <hyperlink ref="B15" location="'Q009'!A1" display="Q009_SAI_PAISES - EXPORTAÇÕES COMÉRCIO INTERNACIONAL POR PAÍSES"/>
    <hyperlink ref="B17" location="'Q011'!A1" display="Q011_ENT_CGCE - IMPORTAÇÕES - COMÉRCIO INTERNACIONAL POR CGCE"/>
    <hyperlink ref="B18" location="'Q012'!A1" display="Q012_SAI_CGCE - EXPORTAÇÕES - COMÉRCIO INTERNACIONAL POR CGCE"/>
    <hyperlink ref="B19" location="'Q013'!A1" display="Q013_ENT_CAP - IMPORTAÇÕES - COMÉRCIO INTERNACIONAL POR CAPÍTULOS DA NC"/>
    <hyperlink ref="B20" location="'Q014'!A1" display="Q014_SAI_CAP - EXPORTAÇÕES - COMÉRCIO INTERNACIONAL POR CAPÍTULOS DA NC"/>
    <hyperlink ref="B22" location="'Q016'!A1" display="Q016_ZN_ECON - REPARTIÇÃO POR ZONAS ECONÓMICAS E PAÍSES DO COMÉRCIO INTERNACIONAL - TOTAL DO PAÍS"/>
    <hyperlink ref="B7" location="'Q001'!A1" display="Q001_RESUL_GLOBAIS - RESULTADOS GLOBAIS"/>
    <hyperlink ref="B8" location="'Q002'!A1" display="Q002_ENT_MES - IMPORTAÇÕES COMÉRCIO INTERNACIONAL POR MÊS"/>
    <hyperlink ref="B10" location="'Q004'!A1" display="Q004_SAI_MES - EXPORTAÇÕES COMÉRCIO INTERNACIONAL POR MÊS"/>
    <hyperlink ref="B9" location="'Q003'!A1" display="Q003_IMP_RESULT_MES - IMPORTAÇÕES COMÉRCIO INTERNACIONAL POR MÊS COM E SEM COMBUSTÍVEIS"/>
    <hyperlink ref="B11" location="'Q005'!A1" display="Q005_EXP_RESULT_MES - EXPORTAÇÕES COMÉRCIO INTERNACIONAL POR MÊS COM E SEM COMBUSTÍVEIS"/>
    <hyperlink ref="B12" location="'Q006'!A1" display="Q006_SALDO - SALDO DA BALANÇA COMERCIAL COM E SEM COMBUSTÍVEIS"/>
    <hyperlink ref="B14" location="'Q008'!A1" display="Q008_IMP_PRINC_PAISES - IMPORTAÇÕES COMÉRCIO INTERNACIONAL POR PRINCIPAIS PAÍSES E ZONAS ECONÓMICAS"/>
    <hyperlink ref="B16" location="'Q010'!A1" display="Q010_EXP_PRINC_PAISES - EXPORTAÇÕES COMÉRCIO INTERNACIONAL POR PRINCIPAIS PAÍSES E ZONAS ECONÓMICAS"/>
    <hyperlink ref="B24" location="'Nomenclatura Combinada'!A2" display="Nomenclatura Combinada - Descritivo dos Capítulos da NC"/>
    <hyperlink ref="B21" location="'Q015'!A1" display="Q015_IMP_EXP_GRP_PROD - IMPORTAÇÕES E EXPORTAÇÕES DO COMÉRCIO INTERNACIONAL POR GRUPOS DE PRODUTOS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09375" defaultRowHeight="13.8"/>
  <cols>
    <col min="1" max="2" width="3.109375" style="9" customWidth="1"/>
    <col min="3" max="3" width="2.5546875" style="9" customWidth="1"/>
    <col min="4" max="4" width="46.6640625" style="9" customWidth="1"/>
    <col min="5" max="5" width="0.44140625" style="9" customWidth="1"/>
    <col min="6" max="6" width="11.109375" style="9" customWidth="1"/>
    <col min="7" max="7" width="0.44140625" style="9" customWidth="1"/>
    <col min="8" max="8" width="11.109375" style="9" customWidth="1"/>
    <col min="9" max="9" width="0.44140625" style="9" customWidth="1"/>
    <col min="10" max="10" width="10.6640625" style="9" customWidth="1"/>
    <col min="11" max="11" width="0.44140625" style="9" customWidth="1"/>
    <col min="12" max="12" width="16" style="9" customWidth="1"/>
    <col min="13" max="13" width="0.44140625" style="9" customWidth="1"/>
    <col min="14" max="14" width="11.109375" style="9" customWidth="1"/>
    <col min="15" max="15" width="0.44140625" style="9" customWidth="1"/>
    <col min="16" max="16" width="11.109375" style="9" customWidth="1"/>
    <col min="17" max="17" width="0.44140625" style="9" customWidth="1"/>
    <col min="18" max="18" width="10.6640625" style="9" customWidth="1"/>
    <col min="19" max="19" width="0.44140625" style="9" customWidth="1"/>
    <col min="20" max="20" width="16" style="9" customWidth="1"/>
    <col min="21" max="21" width="8.33203125" style="9" customWidth="1"/>
    <col min="22" max="23" width="9.88671875" style="9" customWidth="1"/>
    <col min="24" max="24" width="8.44140625" style="9" customWidth="1"/>
    <col min="25" max="16384" width="9.109375" style="9"/>
  </cols>
  <sheetData>
    <row r="1" spans="1:24" ht="4.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4" ht="29.25" customHeight="1">
      <c r="A2" s="246" t="s">
        <v>669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0"/>
    </row>
    <row r="3" spans="1:24" ht="3.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>
      <c r="A5" s="215" t="s">
        <v>670</v>
      </c>
      <c r="B5" s="215"/>
      <c r="C5" s="215"/>
      <c r="D5" s="215"/>
      <c r="E5" s="63"/>
      <c r="F5" s="248" t="s">
        <v>671</v>
      </c>
      <c r="G5" s="218"/>
      <c r="H5" s="218"/>
      <c r="I5" s="218"/>
      <c r="J5" s="218"/>
      <c r="K5" s="218"/>
      <c r="L5" s="218"/>
      <c r="M5" s="105"/>
      <c r="N5" s="215" t="s">
        <v>672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>
      <c r="A7" s="215"/>
      <c r="B7" s="215"/>
      <c r="C7" s="215"/>
      <c r="D7" s="215"/>
      <c r="E7" s="108"/>
      <c r="F7" s="216" t="s">
        <v>648</v>
      </c>
      <c r="G7" s="216"/>
      <c r="H7" s="216"/>
      <c r="I7" s="216"/>
      <c r="J7" s="216"/>
      <c r="K7" s="109"/>
      <c r="L7" s="30" t="s">
        <v>656</v>
      </c>
      <c r="M7" s="110"/>
      <c r="N7" s="216" t="s">
        <v>648</v>
      </c>
      <c r="O7" s="216"/>
      <c r="P7" s="216"/>
      <c r="Q7" s="216"/>
      <c r="R7" s="216"/>
      <c r="S7" s="109"/>
      <c r="T7" s="30" t="s">
        <v>656</v>
      </c>
      <c r="U7" s="20"/>
    </row>
    <row r="8" spans="1:24" ht="2.25" customHeight="1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>
      <c r="A9" s="215"/>
      <c r="B9" s="215"/>
      <c r="C9" s="215"/>
      <c r="D9" s="215"/>
      <c r="E9" s="63"/>
      <c r="F9" s="112" t="s">
        <v>1121</v>
      </c>
      <c r="G9" s="106"/>
      <c r="H9" s="112" t="s">
        <v>1122</v>
      </c>
      <c r="I9" s="106"/>
      <c r="J9" s="30" t="s">
        <v>673</v>
      </c>
      <c r="K9" s="106"/>
      <c r="L9" s="30" t="s">
        <v>296</v>
      </c>
      <c r="M9" s="105"/>
      <c r="N9" s="112" t="s">
        <v>1121</v>
      </c>
      <c r="O9" s="106"/>
      <c r="P9" s="112" t="s">
        <v>1122</v>
      </c>
      <c r="Q9" s="106"/>
      <c r="R9" s="30" t="s">
        <v>673</v>
      </c>
      <c r="S9" s="106"/>
      <c r="T9" s="30" t="s">
        <v>296</v>
      </c>
      <c r="U9" s="20"/>
    </row>
    <row r="10" spans="1:24" ht="13.2" customHeight="1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>
      <c r="A11" s="251" t="s">
        <v>705</v>
      </c>
      <c r="B11" s="251"/>
      <c r="C11" s="251"/>
      <c r="D11" s="251"/>
      <c r="E11" s="114"/>
      <c r="F11" s="115"/>
      <c r="G11" s="115"/>
      <c r="H11" s="115"/>
      <c r="I11" s="115"/>
      <c r="J11" s="116"/>
      <c r="K11" s="115"/>
      <c r="L11" s="117"/>
      <c r="M11" s="118"/>
      <c r="N11" s="115"/>
      <c r="O11" s="115"/>
      <c r="P11" s="115"/>
      <c r="Q11" s="115"/>
      <c r="R11" s="116"/>
      <c r="S11" s="115"/>
      <c r="T11" s="117"/>
      <c r="U11" s="20"/>
      <c r="W11" s="31"/>
      <c r="X11" s="31"/>
    </row>
    <row r="12" spans="1:24" ht="12.75" customHeight="1">
      <c r="A12" s="72"/>
      <c r="B12" s="72" t="s">
        <v>366</v>
      </c>
      <c r="C12" s="72" t="s">
        <v>618</v>
      </c>
      <c r="D12" s="72"/>
      <c r="E12" s="72"/>
      <c r="F12" s="72">
        <v>2079.7325519999999</v>
      </c>
      <c r="G12" s="72"/>
      <c r="H12" s="72">
        <v>1258.8780879999999</v>
      </c>
      <c r="I12" s="72"/>
      <c r="J12" s="119">
        <f t="shared" ref="J12:J21" si="0">F12-H12</f>
        <v>820.85446400000001</v>
      </c>
      <c r="K12" s="72"/>
      <c r="L12" s="120">
        <f t="shared" ref="L12:L21" si="1">F12/H12*100-100</f>
        <v>65.205238841205414</v>
      </c>
      <c r="M12" s="113"/>
      <c r="N12" s="72">
        <v>6095.834441</v>
      </c>
      <c r="O12" s="72"/>
      <c r="P12" s="72">
        <v>5020.5582210000002</v>
      </c>
      <c r="Q12" s="72"/>
      <c r="R12" s="119">
        <f>N12-P12</f>
        <v>1075.2762199999997</v>
      </c>
      <c r="S12" s="72"/>
      <c r="T12" s="120">
        <f t="shared" ref="T12:T21" si="2">N12/P12*100-100</f>
        <v>21.417463410788315</v>
      </c>
      <c r="U12" s="20"/>
    </row>
    <row r="13" spans="1:24" ht="12.75" customHeight="1">
      <c r="A13" s="20"/>
      <c r="B13" s="72" t="s">
        <v>367</v>
      </c>
      <c r="C13" s="72" t="s">
        <v>619</v>
      </c>
      <c r="D13" s="121"/>
      <c r="E13" s="20"/>
      <c r="F13" s="72">
        <v>844.61861199999998</v>
      </c>
      <c r="G13" s="72"/>
      <c r="H13" s="72">
        <v>463.48661299999998</v>
      </c>
      <c r="I13" s="72"/>
      <c r="J13" s="119">
        <f t="shared" si="0"/>
        <v>381.13199900000001</v>
      </c>
      <c r="K13" s="72"/>
      <c r="L13" s="120">
        <f t="shared" si="1"/>
        <v>82.231501042296543</v>
      </c>
      <c r="M13" s="113"/>
      <c r="N13" s="72">
        <v>2654.4321049999999</v>
      </c>
      <c r="O13" s="72"/>
      <c r="P13" s="72">
        <v>2126.7842190000001</v>
      </c>
      <c r="Q13" s="72"/>
      <c r="R13" s="119">
        <f>N13-P13</f>
        <v>527.64788599999974</v>
      </c>
      <c r="S13" s="72"/>
      <c r="T13" s="120">
        <f t="shared" si="2"/>
        <v>24.809657758702784</v>
      </c>
      <c r="U13" s="20"/>
    </row>
    <row r="14" spans="1:24" ht="12.75" customHeight="1">
      <c r="A14" s="72"/>
      <c r="B14" s="72" t="s">
        <v>368</v>
      </c>
      <c r="C14" s="72" t="s">
        <v>620</v>
      </c>
      <c r="D14" s="72"/>
      <c r="E14" s="72"/>
      <c r="F14" s="72">
        <v>560.848208</v>
      </c>
      <c r="G14" s="72"/>
      <c r="H14" s="72">
        <v>237.95369400000001</v>
      </c>
      <c r="I14" s="72"/>
      <c r="J14" s="119">
        <f t="shared" si="0"/>
        <v>322.89451399999996</v>
      </c>
      <c r="K14" s="72"/>
      <c r="L14" s="120">
        <f t="shared" si="1"/>
        <v>135.69636536090081</v>
      </c>
      <c r="M14" s="113"/>
      <c r="N14" s="72">
        <v>1420.111705</v>
      </c>
      <c r="O14" s="72"/>
      <c r="P14" s="72">
        <v>1314.993168</v>
      </c>
      <c r="Q14" s="72"/>
      <c r="R14" s="119">
        <f t="shared" ref="R14:R21" si="3">N14-P14</f>
        <v>105.11853700000006</v>
      </c>
      <c r="S14" s="72"/>
      <c r="T14" s="120">
        <f t="shared" si="2"/>
        <v>7.9938466265856647</v>
      </c>
      <c r="U14" s="20"/>
      <c r="V14" s="122"/>
      <c r="W14" s="122"/>
    </row>
    <row r="15" spans="1:24" ht="12.75" customHeight="1">
      <c r="A15" s="20"/>
      <c r="B15" s="72" t="s">
        <v>370</v>
      </c>
      <c r="C15" s="72" t="s">
        <v>622</v>
      </c>
      <c r="D15" s="121"/>
      <c r="E15" s="20"/>
      <c r="F15" s="72">
        <v>366.65766300000001</v>
      </c>
      <c r="G15" s="72"/>
      <c r="H15" s="72">
        <v>272.25840399999998</v>
      </c>
      <c r="I15" s="72"/>
      <c r="J15" s="119">
        <f t="shared" si="0"/>
        <v>94.399259000000029</v>
      </c>
      <c r="K15" s="72"/>
      <c r="L15" s="120">
        <f t="shared" si="1"/>
        <v>34.672670379717658</v>
      </c>
      <c r="M15" s="113"/>
      <c r="N15" s="72">
        <v>1063.854785</v>
      </c>
      <c r="O15" s="72"/>
      <c r="P15" s="72">
        <v>898.49843599999997</v>
      </c>
      <c r="Q15" s="72"/>
      <c r="R15" s="119">
        <f t="shared" si="3"/>
        <v>165.35634900000002</v>
      </c>
      <c r="S15" s="72"/>
      <c r="T15" s="120">
        <f t="shared" si="2"/>
        <v>18.40363236870455</v>
      </c>
      <c r="U15" s="20"/>
      <c r="V15" s="122"/>
      <c r="W15" s="122"/>
    </row>
    <row r="16" spans="1:24" ht="12.75" customHeight="1">
      <c r="A16" s="20"/>
      <c r="B16" s="72" t="s">
        <v>369</v>
      </c>
      <c r="C16" s="72" t="s">
        <v>621</v>
      </c>
      <c r="D16" s="121"/>
      <c r="E16" s="20"/>
      <c r="F16" s="72">
        <v>321.28392000000002</v>
      </c>
      <c r="G16" s="72"/>
      <c r="H16" s="72">
        <v>188.61242200000001</v>
      </c>
      <c r="I16" s="72"/>
      <c r="J16" s="119">
        <f t="shared" si="0"/>
        <v>132.67149800000001</v>
      </c>
      <c r="K16" s="72"/>
      <c r="L16" s="120">
        <f t="shared" si="1"/>
        <v>70.340806079039709</v>
      </c>
      <c r="M16" s="113"/>
      <c r="N16" s="72">
        <v>968.01059000000009</v>
      </c>
      <c r="O16" s="72"/>
      <c r="P16" s="72">
        <v>830.45268900000008</v>
      </c>
      <c r="Q16" s="72"/>
      <c r="R16" s="119">
        <f t="shared" si="3"/>
        <v>137.55790100000002</v>
      </c>
      <c r="S16" s="72"/>
      <c r="T16" s="120">
        <f t="shared" si="2"/>
        <v>16.564206826236187</v>
      </c>
      <c r="U16" s="20"/>
      <c r="V16" s="122"/>
      <c r="W16" s="122"/>
    </row>
    <row r="17" spans="1:23" ht="12.75" customHeight="1">
      <c r="A17" s="20"/>
      <c r="B17" s="72" t="s">
        <v>371</v>
      </c>
      <c r="C17" s="72" t="s">
        <v>623</v>
      </c>
      <c r="D17" s="121"/>
      <c r="E17" s="20"/>
      <c r="F17" s="72">
        <v>312.70655399999998</v>
      </c>
      <c r="G17" s="72"/>
      <c r="H17" s="72">
        <v>241.72591600000001</v>
      </c>
      <c r="I17" s="72"/>
      <c r="J17" s="119">
        <f t="shared" si="0"/>
        <v>70.980637999999971</v>
      </c>
      <c r="K17" s="72"/>
      <c r="L17" s="120">
        <f t="shared" si="1"/>
        <v>29.364099296659589</v>
      </c>
      <c r="M17" s="113"/>
      <c r="N17" s="72">
        <v>843.24610399999995</v>
      </c>
      <c r="O17" s="72"/>
      <c r="P17" s="72">
        <v>651.38506899999993</v>
      </c>
      <c r="Q17" s="72"/>
      <c r="R17" s="119">
        <f t="shared" si="3"/>
        <v>191.86103500000002</v>
      </c>
      <c r="S17" s="72"/>
      <c r="T17" s="120">
        <f t="shared" si="2"/>
        <v>29.454318824738067</v>
      </c>
      <c r="U17" s="20"/>
      <c r="V17" s="122"/>
      <c r="W17" s="122"/>
    </row>
    <row r="18" spans="1:23" ht="12.75" customHeight="1">
      <c r="A18" s="20"/>
      <c r="B18" s="72" t="s">
        <v>372</v>
      </c>
      <c r="C18" s="72" t="s">
        <v>624</v>
      </c>
      <c r="D18" s="121"/>
      <c r="E18" s="20"/>
      <c r="F18" s="72">
        <v>186.50159300000001</v>
      </c>
      <c r="G18" s="72"/>
      <c r="H18" s="72">
        <v>118.06092599999999</v>
      </c>
      <c r="I18" s="72"/>
      <c r="J18" s="119">
        <f t="shared" si="0"/>
        <v>68.440667000000019</v>
      </c>
      <c r="K18" s="72"/>
      <c r="L18" s="120">
        <f t="shared" si="1"/>
        <v>57.970633738718959</v>
      </c>
      <c r="M18" s="113"/>
      <c r="N18" s="72">
        <v>558.440338</v>
      </c>
      <c r="O18" s="72"/>
      <c r="P18" s="72">
        <v>495.70748400000002</v>
      </c>
      <c r="Q18" s="72"/>
      <c r="R18" s="119">
        <f t="shared" si="3"/>
        <v>62.732853999999975</v>
      </c>
      <c r="S18" s="72"/>
      <c r="T18" s="120">
        <f t="shared" si="2"/>
        <v>12.65521623635604</v>
      </c>
      <c r="U18" s="20"/>
      <c r="V18" s="122"/>
      <c r="W18" s="122"/>
    </row>
    <row r="19" spans="1:23" ht="12.75" customHeight="1">
      <c r="A19" s="20"/>
      <c r="B19" s="72" t="s">
        <v>373</v>
      </c>
      <c r="C19" s="72" t="s">
        <v>625</v>
      </c>
      <c r="D19" s="121"/>
      <c r="E19" s="20"/>
      <c r="F19" s="72">
        <v>67.957080999999988</v>
      </c>
      <c r="G19" s="72"/>
      <c r="H19" s="72">
        <v>116.48285199999999</v>
      </c>
      <c r="I19" s="72"/>
      <c r="J19" s="119">
        <f t="shared" si="0"/>
        <v>-48.525771000000006</v>
      </c>
      <c r="K19" s="72"/>
      <c r="L19" s="120">
        <f t="shared" si="1"/>
        <v>-41.659154259032064</v>
      </c>
      <c r="M19" s="113"/>
      <c r="N19" s="72">
        <v>270.50961000000001</v>
      </c>
      <c r="O19" s="72"/>
      <c r="P19" s="72">
        <v>484.02429699999993</v>
      </c>
      <c r="Q19" s="72"/>
      <c r="R19" s="119">
        <f t="shared" si="3"/>
        <v>-213.51468699999992</v>
      </c>
      <c r="S19" s="72"/>
      <c r="T19" s="120">
        <f t="shared" si="2"/>
        <v>-44.112390291845195</v>
      </c>
      <c r="U19" s="20"/>
      <c r="V19" s="122"/>
      <c r="W19" s="122"/>
    </row>
    <row r="20" spans="1:23" ht="12.75" customHeight="1">
      <c r="A20" s="20"/>
      <c r="B20" s="72" t="s">
        <v>702</v>
      </c>
      <c r="C20" s="72" t="s">
        <v>703</v>
      </c>
      <c r="D20" s="121"/>
      <c r="E20" s="20"/>
      <c r="F20" s="72">
        <v>243.46780699999999</v>
      </c>
      <c r="G20" s="72"/>
      <c r="H20" s="72">
        <v>101.731385</v>
      </c>
      <c r="I20" s="72"/>
      <c r="J20" s="119">
        <f t="shared" si="0"/>
        <v>141.736422</v>
      </c>
      <c r="K20" s="72"/>
      <c r="L20" s="120">
        <f t="shared" si="1"/>
        <v>139.32418397724558</v>
      </c>
      <c r="M20" s="113"/>
      <c r="N20" s="72">
        <v>494.68839300000002</v>
      </c>
      <c r="O20" s="72"/>
      <c r="P20" s="72">
        <v>457.289624</v>
      </c>
      <c r="Q20" s="72"/>
      <c r="R20" s="119">
        <f t="shared" si="3"/>
        <v>37.398769000000016</v>
      </c>
      <c r="S20" s="72"/>
      <c r="T20" s="120">
        <f t="shared" si="2"/>
        <v>8.178355037419351</v>
      </c>
      <c r="U20" s="20"/>
      <c r="V20" s="122"/>
      <c r="W20" s="122"/>
    </row>
    <row r="21" spans="1:23" ht="12.75" customHeight="1">
      <c r="A21" s="20"/>
      <c r="B21" s="72" t="s">
        <v>374</v>
      </c>
      <c r="C21" s="72" t="s">
        <v>626</v>
      </c>
      <c r="D21" s="121"/>
      <c r="E21" s="20"/>
      <c r="F21" s="72">
        <v>138.656283</v>
      </c>
      <c r="G21" s="72"/>
      <c r="H21" s="72">
        <v>71.584946000000002</v>
      </c>
      <c r="I21" s="72"/>
      <c r="J21" s="119">
        <f t="shared" si="0"/>
        <v>67.071337</v>
      </c>
      <c r="K21" s="72"/>
      <c r="L21" s="120">
        <f t="shared" si="1"/>
        <v>93.694751128260947</v>
      </c>
      <c r="M21" s="113"/>
      <c r="N21" s="72">
        <v>407.80355599999996</v>
      </c>
      <c r="O21" s="72"/>
      <c r="P21" s="72">
        <v>302.532195</v>
      </c>
      <c r="Q21" s="72"/>
      <c r="R21" s="119">
        <f t="shared" si="3"/>
        <v>105.27136099999996</v>
      </c>
      <c r="S21" s="72"/>
      <c r="T21" s="120">
        <f t="shared" si="2"/>
        <v>34.796746508251772</v>
      </c>
      <c r="U21" s="20"/>
      <c r="V21" s="122"/>
      <c r="W21" s="122"/>
    </row>
    <row r="22" spans="1:23" ht="4.5" customHeight="1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>
      <c r="A23" s="251" t="s">
        <v>674</v>
      </c>
      <c r="B23" s="251"/>
      <c r="C23" s="251"/>
      <c r="D23" s="251"/>
      <c r="E23" s="123"/>
      <c r="F23" s="115">
        <v>4507.8640809999952</v>
      </c>
      <c r="G23" s="115"/>
      <c r="H23" s="115">
        <v>2646.12932</v>
      </c>
      <c r="I23" s="115"/>
      <c r="J23" s="116">
        <f>F23-H23</f>
        <v>1861.7347609999952</v>
      </c>
      <c r="K23" s="124"/>
      <c r="L23" s="117">
        <f>F23/H23*100-100</f>
        <v>70.356907613267936</v>
      </c>
      <c r="M23" s="118"/>
      <c r="N23" s="115">
        <v>13219.040812999989</v>
      </c>
      <c r="O23" s="115"/>
      <c r="P23" s="115">
        <v>11118.005257999999</v>
      </c>
      <c r="Q23" s="115"/>
      <c r="R23" s="116">
        <f>N23-P23</f>
        <v>2101.0355549999895</v>
      </c>
      <c r="S23" s="124"/>
      <c r="T23" s="117">
        <f>N23/P23*100-100</f>
        <v>18.89759454366316</v>
      </c>
      <c r="U23" s="20"/>
      <c r="V23" s="122"/>
      <c r="W23" s="122"/>
    </row>
    <row r="24" spans="1:23" s="10" customFormat="1" ht="30" customHeight="1">
      <c r="A24" s="249" t="s">
        <v>675</v>
      </c>
      <c r="B24" s="249"/>
      <c r="C24" s="249"/>
      <c r="D24" s="249"/>
      <c r="E24" s="125"/>
      <c r="F24" s="125">
        <v>4870.8365030000004</v>
      </c>
      <c r="G24" s="125"/>
      <c r="H24" s="125">
        <v>2858.4080740000004</v>
      </c>
      <c r="I24" s="125"/>
      <c r="J24" s="126">
        <f>F24-H24</f>
        <v>2012.4284290000001</v>
      </c>
      <c r="K24" s="126"/>
      <c r="L24" s="127">
        <f>F24/H24*100-100</f>
        <v>70.40381838076209</v>
      </c>
      <c r="M24" s="128"/>
      <c r="N24" s="125">
        <f>N25-N19</f>
        <v>14294.185845000002</v>
      </c>
      <c r="O24" s="125"/>
      <c r="P24" s="125">
        <f>P25-P19</f>
        <v>11980.831679999999</v>
      </c>
      <c r="Q24" s="125"/>
      <c r="R24" s="126">
        <f>N24-P24</f>
        <v>2313.3541650000025</v>
      </c>
      <c r="S24" s="126"/>
      <c r="T24" s="127">
        <f>N24/P24*100-100</f>
        <v>19.308794470936121</v>
      </c>
      <c r="U24" s="129"/>
      <c r="V24" s="130"/>
      <c r="W24" s="130"/>
    </row>
    <row r="25" spans="1:23" ht="30" customHeight="1">
      <c r="A25" s="251" t="s">
        <v>676</v>
      </c>
      <c r="B25" s="251"/>
      <c r="C25" s="251"/>
      <c r="D25" s="251"/>
      <c r="E25" s="211"/>
      <c r="F25" s="115">
        <v>4938.793584</v>
      </c>
      <c r="G25" s="115"/>
      <c r="H25" s="115">
        <v>2974.8909260000005</v>
      </c>
      <c r="I25" s="115"/>
      <c r="J25" s="116">
        <f>F25-H25</f>
        <v>1963.9026579999995</v>
      </c>
      <c r="K25" s="124"/>
      <c r="L25" s="117">
        <f>F25/H25*100-100</f>
        <v>66.015955100600507</v>
      </c>
      <c r="M25" s="118"/>
      <c r="N25" s="115">
        <v>14564.695455000001</v>
      </c>
      <c r="O25" s="115"/>
      <c r="P25" s="115">
        <v>12464.855976999999</v>
      </c>
      <c r="Q25" s="115"/>
      <c r="R25" s="116">
        <f>N25-P25</f>
        <v>2099.8394780000017</v>
      </c>
      <c r="S25" s="124"/>
      <c r="T25" s="117">
        <f>N25/P25*100-100</f>
        <v>16.846078942866257</v>
      </c>
      <c r="U25" s="20"/>
      <c r="V25" s="122"/>
      <c r="W25" s="122"/>
    </row>
    <row r="26" spans="1:23" ht="30" customHeight="1">
      <c r="A26" s="249" t="s">
        <v>677</v>
      </c>
      <c r="B26" s="249"/>
      <c r="C26" s="249"/>
      <c r="D26" s="249"/>
      <c r="E26" s="125"/>
      <c r="F26" s="125">
        <v>1722.0045800000007</v>
      </c>
      <c r="G26" s="125"/>
      <c r="H26" s="125">
        <v>1252.9937339999997</v>
      </c>
      <c r="I26" s="72"/>
      <c r="J26" s="126">
        <f>F26-H26</f>
        <v>469.01084600000104</v>
      </c>
      <c r="K26" s="91"/>
      <c r="L26" s="127">
        <f>F26/H26*100-100</f>
        <v>37.431220386294541</v>
      </c>
      <c r="M26" s="131"/>
      <c r="N26" s="125">
        <f>N27+N19</f>
        <v>4918.3372070000005</v>
      </c>
      <c r="O26" s="125"/>
      <c r="P26" s="125">
        <f>P27+P19</f>
        <v>4616.0114739999999</v>
      </c>
      <c r="Q26" s="72"/>
      <c r="R26" s="126">
        <f>N26-P26</f>
        <v>302.32573300000058</v>
      </c>
      <c r="S26" s="126"/>
      <c r="T26" s="127">
        <f>N26/P26*100-100</f>
        <v>6.5495013325437128</v>
      </c>
      <c r="U26" s="20"/>
      <c r="V26" s="122"/>
      <c r="W26" s="122"/>
    </row>
    <row r="27" spans="1:23" ht="30" customHeight="1">
      <c r="A27" s="250" t="s">
        <v>678</v>
      </c>
      <c r="B27" s="250"/>
      <c r="C27" s="250"/>
      <c r="D27" s="250"/>
      <c r="E27" s="123"/>
      <c r="F27" s="115">
        <v>1654.0474990000007</v>
      </c>
      <c r="G27" s="115"/>
      <c r="H27" s="115">
        <v>1136.5108819999998</v>
      </c>
      <c r="I27" s="115"/>
      <c r="J27" s="116">
        <f>F27-H27</f>
        <v>517.53661700000089</v>
      </c>
      <c r="K27" s="124"/>
      <c r="L27" s="117">
        <f>F27/H27*100-100</f>
        <v>45.537321744711733</v>
      </c>
      <c r="M27" s="118"/>
      <c r="N27" s="115">
        <v>4647.8275970000004</v>
      </c>
      <c r="O27" s="115"/>
      <c r="P27" s="115">
        <v>4131.987177</v>
      </c>
      <c r="Q27" s="115"/>
      <c r="R27" s="116">
        <f>N27-P27</f>
        <v>515.84042000000045</v>
      </c>
      <c r="S27" s="124"/>
      <c r="T27" s="117">
        <f>N27/P27*100-100</f>
        <v>12.484076012416921</v>
      </c>
      <c r="U27" s="20"/>
      <c r="V27" s="122"/>
      <c r="W27" s="122"/>
    </row>
    <row r="28" spans="1:23" ht="3" customHeight="1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>
      <c r="A34" s="242" t="s">
        <v>634</v>
      </c>
      <c r="B34" s="242"/>
      <c r="C34" s="242"/>
      <c r="D34" s="242"/>
      <c r="E34" s="135"/>
      <c r="F34" s="243" t="s">
        <v>635</v>
      </c>
      <c r="G34" s="243"/>
      <c r="H34" s="243"/>
      <c r="I34" s="243"/>
      <c r="J34" s="243"/>
      <c r="K34" s="243"/>
      <c r="L34" s="243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>
      <c r="A35" s="244" t="s">
        <v>636</v>
      </c>
      <c r="B35" s="244"/>
      <c r="C35" s="244"/>
      <c r="D35" s="244"/>
      <c r="E35" s="135"/>
      <c r="F35" s="241" t="s">
        <v>637</v>
      </c>
      <c r="G35" s="241"/>
      <c r="H35" s="241"/>
      <c r="I35" s="241"/>
      <c r="J35" s="241"/>
      <c r="K35" s="241"/>
      <c r="L35" s="241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>
      <c r="A36" s="242" t="s">
        <v>638</v>
      </c>
      <c r="B36" s="242"/>
      <c r="C36" s="242"/>
      <c r="D36" s="242"/>
      <c r="E36" s="135"/>
      <c r="F36" s="243" t="s">
        <v>637</v>
      </c>
      <c r="G36" s="243"/>
      <c r="H36" s="243"/>
      <c r="I36" s="243"/>
      <c r="J36" s="243"/>
      <c r="K36" s="243"/>
      <c r="L36" s="243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>
      <c r="A37" s="240" t="s">
        <v>639</v>
      </c>
      <c r="B37" s="240"/>
      <c r="C37" s="240"/>
      <c r="D37" s="240"/>
      <c r="E37" s="135"/>
      <c r="F37" s="241" t="s">
        <v>635</v>
      </c>
      <c r="G37" s="241"/>
      <c r="H37" s="241"/>
      <c r="I37" s="241"/>
      <c r="J37" s="241"/>
      <c r="K37" s="241"/>
      <c r="L37" s="241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26:D26"/>
    <mergeCell ref="A27:D27"/>
    <mergeCell ref="A11:D11"/>
    <mergeCell ref="A23:D23"/>
    <mergeCell ref="A24:D24"/>
    <mergeCell ref="A25:D25"/>
    <mergeCell ref="A1:T1"/>
    <mergeCell ref="A2:T2"/>
    <mergeCell ref="A5:D9"/>
    <mergeCell ref="F5:L5"/>
    <mergeCell ref="N5:T5"/>
    <mergeCell ref="F7:J7"/>
    <mergeCell ref="N7:R7"/>
    <mergeCell ref="A37:D37"/>
    <mergeCell ref="F37:L37"/>
    <mergeCell ref="A34:D34"/>
    <mergeCell ref="F34:L34"/>
    <mergeCell ref="A35:D35"/>
    <mergeCell ref="F35:L35"/>
    <mergeCell ref="A36:D36"/>
    <mergeCell ref="F36:L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ColWidth="9.109375" defaultRowHeight="8.4"/>
  <cols>
    <col min="1" max="1" width="6.5546875" style="96" customWidth="1"/>
    <col min="2" max="2" width="9.33203125" style="97" customWidth="1"/>
    <col min="3" max="17" width="10.109375" style="97" customWidth="1"/>
    <col min="18" max="18" width="6.5546875" style="97" customWidth="1"/>
    <col min="19" max="19" width="9.109375" style="97"/>
    <col min="20" max="20" width="2.88671875" style="97" customWidth="1"/>
    <col min="21" max="16384" width="9.109375" style="97"/>
  </cols>
  <sheetData>
    <row r="1" spans="1:21" hidden="1"/>
    <row r="2" spans="1:21" ht="24" customHeight="1">
      <c r="A2" s="235" t="s">
        <v>679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31"/>
    </row>
    <row r="3" spans="1:21" s="98" customFormat="1" ht="6.7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21" ht="12" customHeight="1" thickBot="1">
      <c r="A4" s="229" t="s">
        <v>162</v>
      </c>
      <c r="B4" s="229" t="s">
        <v>163</v>
      </c>
      <c r="C4" s="237" t="s">
        <v>668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  <c r="R4" s="229" t="s">
        <v>536</v>
      </c>
      <c r="S4" s="229" t="s">
        <v>523</v>
      </c>
      <c r="U4" s="31"/>
    </row>
    <row r="5" spans="1:21" ht="21.75" customHeight="1" thickBot="1">
      <c r="A5" s="230"/>
      <c r="B5" s="230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30"/>
      <c r="S5" s="230"/>
    </row>
    <row r="6" spans="1:21" ht="13.8">
      <c r="A6" s="100">
        <v>2020</v>
      </c>
      <c r="B6" s="97" t="s">
        <v>339</v>
      </c>
      <c r="C6" s="101">
        <v>593.82361000000003</v>
      </c>
      <c r="D6" s="101">
        <v>42.321958000000002</v>
      </c>
      <c r="E6" s="101">
        <v>132.92008899999999</v>
      </c>
      <c r="F6" s="101">
        <v>7.2951649999999999</v>
      </c>
      <c r="G6" s="101">
        <v>2.4989590000000002</v>
      </c>
      <c r="H6" s="101">
        <v>2.898603</v>
      </c>
      <c r="I6" s="101">
        <v>42.174867999999996</v>
      </c>
      <c r="J6" s="101">
        <v>31.300391999999999</v>
      </c>
      <c r="K6" s="101">
        <v>13.684500999999999</v>
      </c>
      <c r="L6" s="101">
        <v>1334.9810279999999</v>
      </c>
      <c r="M6" s="101">
        <v>2.8260149999999999</v>
      </c>
      <c r="N6" s="101">
        <v>17.176787000000001</v>
      </c>
      <c r="O6" s="101">
        <v>688.49148400000001</v>
      </c>
      <c r="P6" s="101">
        <v>10.332954000000001</v>
      </c>
      <c r="Q6" s="101">
        <v>29.678315000000001</v>
      </c>
      <c r="R6" s="100">
        <v>2020</v>
      </c>
      <c r="S6" s="97" t="s">
        <v>539</v>
      </c>
      <c r="U6" s="31"/>
    </row>
    <row r="7" spans="1:21">
      <c r="B7" s="97" t="s">
        <v>340</v>
      </c>
      <c r="C7" s="101">
        <v>582.72618</v>
      </c>
      <c r="D7" s="101">
        <v>37.342574999999997</v>
      </c>
      <c r="E7" s="101">
        <v>134.691485</v>
      </c>
      <c r="F7" s="101">
        <v>5.3126559999999996</v>
      </c>
      <c r="G7" s="101">
        <v>2.6271420000000001</v>
      </c>
      <c r="H7" s="101">
        <v>4.2444689999999996</v>
      </c>
      <c r="I7" s="101">
        <v>32.422449999999998</v>
      </c>
      <c r="J7" s="101">
        <v>32.920603</v>
      </c>
      <c r="K7" s="101">
        <v>9.4507879999999993</v>
      </c>
      <c r="L7" s="101">
        <v>1275.63716</v>
      </c>
      <c r="M7" s="101">
        <v>2.4502060000000001</v>
      </c>
      <c r="N7" s="101">
        <v>19.894636999999999</v>
      </c>
      <c r="O7" s="101">
        <v>669.90445199999999</v>
      </c>
      <c r="P7" s="101">
        <v>13.230117</v>
      </c>
      <c r="Q7" s="101">
        <v>30.667296</v>
      </c>
      <c r="R7" s="96"/>
      <c r="S7" s="97" t="s">
        <v>540</v>
      </c>
    </row>
    <row r="8" spans="1:21">
      <c r="B8" s="97" t="s">
        <v>341</v>
      </c>
      <c r="C8" s="101">
        <v>526.55646000000002</v>
      </c>
      <c r="D8" s="101">
        <v>30.062132999999999</v>
      </c>
      <c r="E8" s="101">
        <v>92.413711000000006</v>
      </c>
      <c r="F8" s="101">
        <v>6.8455950000000003</v>
      </c>
      <c r="G8" s="101">
        <v>2.50278</v>
      </c>
      <c r="H8" s="101">
        <v>3.6111909999999998</v>
      </c>
      <c r="I8" s="101">
        <v>37.600577000000001</v>
      </c>
      <c r="J8" s="101">
        <v>28.070550000000001</v>
      </c>
      <c r="K8" s="101">
        <v>5.5721080000000001</v>
      </c>
      <c r="L8" s="101">
        <v>1083.8364340000001</v>
      </c>
      <c r="M8" s="101">
        <v>2.5430799999999998</v>
      </c>
      <c r="N8" s="101">
        <v>29.580496</v>
      </c>
      <c r="O8" s="101">
        <v>561.02221699999996</v>
      </c>
      <c r="P8" s="101">
        <v>14.881447</v>
      </c>
      <c r="Q8" s="101">
        <v>20.421522</v>
      </c>
      <c r="R8" s="96"/>
      <c r="S8" s="97" t="s">
        <v>541</v>
      </c>
    </row>
    <row r="9" spans="1:21">
      <c r="B9" s="97" t="s">
        <v>342</v>
      </c>
      <c r="C9" s="101">
        <v>320.08371199999999</v>
      </c>
      <c r="D9" s="101">
        <v>16.937244</v>
      </c>
      <c r="E9" s="101">
        <v>67.091255000000004</v>
      </c>
      <c r="F9" s="101">
        <v>5.0805579999999999</v>
      </c>
      <c r="G9" s="101">
        <v>1.807142</v>
      </c>
      <c r="H9" s="101">
        <v>1.4412290000000001</v>
      </c>
      <c r="I9" s="101">
        <v>36.384680000000003</v>
      </c>
      <c r="J9" s="101">
        <v>5.5652220000000003</v>
      </c>
      <c r="K9" s="101">
        <v>1.7099070000000001</v>
      </c>
      <c r="L9" s="101">
        <v>670.13266899999996</v>
      </c>
      <c r="M9" s="101">
        <v>1.938731</v>
      </c>
      <c r="N9" s="101">
        <v>20.885895999999999</v>
      </c>
      <c r="O9" s="101">
        <v>341.08508499999999</v>
      </c>
      <c r="P9" s="101">
        <v>8.8862839999999998</v>
      </c>
      <c r="Q9" s="101">
        <v>9.8208169999999999</v>
      </c>
      <c r="R9" s="96"/>
      <c r="S9" s="97" t="s">
        <v>542</v>
      </c>
    </row>
    <row r="10" spans="1:21">
      <c r="B10" s="97" t="s">
        <v>343</v>
      </c>
      <c r="C10" s="101">
        <v>445.16407800000002</v>
      </c>
      <c r="D10" s="101">
        <v>28.694649999999999</v>
      </c>
      <c r="E10" s="101">
        <v>87.450197000000003</v>
      </c>
      <c r="F10" s="101">
        <v>3.8379979999999998</v>
      </c>
      <c r="G10" s="101">
        <v>7.7313929999999997</v>
      </c>
      <c r="H10" s="101">
        <v>3.261809</v>
      </c>
      <c r="I10" s="101">
        <v>35.280579000000003</v>
      </c>
      <c r="J10" s="101">
        <v>19.148347999999999</v>
      </c>
      <c r="K10" s="101">
        <v>4.0713059999999999</v>
      </c>
      <c r="L10" s="101">
        <v>778.83896900000002</v>
      </c>
      <c r="M10" s="101">
        <v>2.1411850000000001</v>
      </c>
      <c r="N10" s="101">
        <v>20.838331</v>
      </c>
      <c r="O10" s="101">
        <v>522.54024900000002</v>
      </c>
      <c r="P10" s="101">
        <v>12.657901000000001</v>
      </c>
      <c r="Q10" s="101">
        <v>16.352239000000001</v>
      </c>
      <c r="R10" s="96"/>
      <c r="S10" s="97" t="s">
        <v>543</v>
      </c>
    </row>
    <row r="11" spans="1:21">
      <c r="B11" s="97" t="s">
        <v>344</v>
      </c>
      <c r="C11" s="101">
        <v>534.80415900000003</v>
      </c>
      <c r="D11" s="101">
        <v>32.917121999999999</v>
      </c>
      <c r="E11" s="101">
        <v>95.255790000000005</v>
      </c>
      <c r="F11" s="101">
        <v>6.6848099999999997</v>
      </c>
      <c r="G11" s="101">
        <v>3.3969749999999999</v>
      </c>
      <c r="H11" s="101">
        <v>3.1855190000000002</v>
      </c>
      <c r="I11" s="101">
        <v>38.536571000000002</v>
      </c>
      <c r="J11" s="101">
        <v>32.643002000000003</v>
      </c>
      <c r="K11" s="101">
        <v>6.480594</v>
      </c>
      <c r="L11" s="101">
        <v>1105.3062649999999</v>
      </c>
      <c r="M11" s="101">
        <v>2.2999499999999999</v>
      </c>
      <c r="N11" s="101">
        <v>35.229934</v>
      </c>
      <c r="O11" s="101">
        <v>623.399767</v>
      </c>
      <c r="P11" s="101">
        <v>10.938822999999999</v>
      </c>
      <c r="Q11" s="101">
        <v>25.825113999999999</v>
      </c>
      <c r="R11" s="96"/>
      <c r="S11" s="97" t="s">
        <v>544</v>
      </c>
    </row>
    <row r="12" spans="1:21">
      <c r="B12" s="97" t="s">
        <v>345</v>
      </c>
      <c r="C12" s="101">
        <v>583.45673699999998</v>
      </c>
      <c r="D12" s="101">
        <v>32.762748000000002</v>
      </c>
      <c r="E12" s="101">
        <v>114.466426</v>
      </c>
      <c r="F12" s="101">
        <v>7.7199790000000004</v>
      </c>
      <c r="G12" s="101">
        <v>2.745876</v>
      </c>
      <c r="H12" s="101">
        <v>3.8646539999999998</v>
      </c>
      <c r="I12" s="101">
        <v>62.559446000000001</v>
      </c>
      <c r="J12" s="101">
        <v>31.024736000000001</v>
      </c>
      <c r="K12" s="101">
        <v>4.8022450000000001</v>
      </c>
      <c r="L12" s="101">
        <v>1333.8983029999999</v>
      </c>
      <c r="M12" s="101">
        <v>3.5426899999999999</v>
      </c>
      <c r="N12" s="101">
        <v>22.473058000000002</v>
      </c>
      <c r="O12" s="101">
        <v>729.92005900000004</v>
      </c>
      <c r="P12" s="101">
        <v>11.531323</v>
      </c>
      <c r="Q12" s="101">
        <v>26.896321</v>
      </c>
      <c r="R12" s="96"/>
      <c r="S12" s="97" t="s">
        <v>545</v>
      </c>
    </row>
    <row r="13" spans="1:21">
      <c r="B13" s="97" t="s">
        <v>346</v>
      </c>
      <c r="C13" s="101">
        <v>462.87318399999998</v>
      </c>
      <c r="D13" s="101">
        <v>28.530777</v>
      </c>
      <c r="E13" s="101">
        <v>94.726626999999993</v>
      </c>
      <c r="F13" s="101">
        <v>5.3301150000000002</v>
      </c>
      <c r="G13" s="101">
        <v>2.1642779999999999</v>
      </c>
      <c r="H13" s="101">
        <v>2.654064</v>
      </c>
      <c r="I13" s="101">
        <v>23.994561000000001</v>
      </c>
      <c r="J13" s="101">
        <v>33.747915999999996</v>
      </c>
      <c r="K13" s="101">
        <v>2.978526</v>
      </c>
      <c r="L13" s="101">
        <v>925.60025599999994</v>
      </c>
      <c r="M13" s="101">
        <v>1.960585</v>
      </c>
      <c r="N13" s="101">
        <v>20.629370999999999</v>
      </c>
      <c r="O13" s="101">
        <v>495.16654699999998</v>
      </c>
      <c r="P13" s="101">
        <v>8.6312870000000004</v>
      </c>
      <c r="Q13" s="101">
        <v>19.136634000000001</v>
      </c>
      <c r="R13" s="96"/>
      <c r="S13" s="97" t="s">
        <v>546</v>
      </c>
    </row>
    <row r="14" spans="1:21">
      <c r="B14" s="97" t="s">
        <v>347</v>
      </c>
      <c r="C14" s="101">
        <v>636.98945100000003</v>
      </c>
      <c r="D14" s="101">
        <v>47.705942</v>
      </c>
      <c r="E14" s="101">
        <v>106.697266</v>
      </c>
      <c r="F14" s="101">
        <v>5.8292140000000003</v>
      </c>
      <c r="G14" s="101">
        <v>2.8536000000000001</v>
      </c>
      <c r="H14" s="101">
        <v>3.292192</v>
      </c>
      <c r="I14" s="101">
        <v>39.000616000000001</v>
      </c>
      <c r="J14" s="101">
        <v>42.123610999999997</v>
      </c>
      <c r="K14" s="101">
        <v>5.4091560000000003</v>
      </c>
      <c r="L14" s="101">
        <v>1312.5397499999999</v>
      </c>
      <c r="M14" s="101">
        <v>3.0844459999999998</v>
      </c>
      <c r="N14" s="101">
        <v>19.427330999999999</v>
      </c>
      <c r="O14" s="101">
        <v>684.00358600000004</v>
      </c>
      <c r="P14" s="101">
        <v>23.835321</v>
      </c>
      <c r="Q14" s="101">
        <v>29.888024999999999</v>
      </c>
      <c r="R14" s="96"/>
      <c r="S14" s="97" t="s">
        <v>547</v>
      </c>
    </row>
    <row r="15" spans="1:21">
      <c r="B15" s="97" t="s">
        <v>348</v>
      </c>
      <c r="C15" s="101">
        <v>644.72842000000003</v>
      </c>
      <c r="D15" s="101">
        <v>35.095708999999999</v>
      </c>
      <c r="E15" s="101">
        <v>119.632164</v>
      </c>
      <c r="F15" s="101">
        <v>9.4388509999999997</v>
      </c>
      <c r="G15" s="101">
        <v>3.359712</v>
      </c>
      <c r="H15" s="101">
        <v>3.7434690000000002</v>
      </c>
      <c r="I15" s="101">
        <v>42.564548000000002</v>
      </c>
      <c r="J15" s="101">
        <v>40.189855999999999</v>
      </c>
      <c r="K15" s="101">
        <v>7.3367769999999997</v>
      </c>
      <c r="L15" s="101">
        <v>1381.542021</v>
      </c>
      <c r="M15" s="101">
        <v>2.6951360000000002</v>
      </c>
      <c r="N15" s="101">
        <v>17.932442000000002</v>
      </c>
      <c r="O15" s="101">
        <v>770.99762599999997</v>
      </c>
      <c r="P15" s="101">
        <v>13.786137</v>
      </c>
      <c r="Q15" s="101">
        <v>29.497385999999999</v>
      </c>
      <c r="R15" s="96"/>
      <c r="S15" s="97" t="s">
        <v>548</v>
      </c>
    </row>
    <row r="16" spans="1:21">
      <c r="B16" s="97" t="s">
        <v>349</v>
      </c>
      <c r="C16" s="101">
        <v>584.32339200000001</v>
      </c>
      <c r="D16" s="101">
        <v>39.308953000000002</v>
      </c>
      <c r="E16" s="101">
        <v>112.035511</v>
      </c>
      <c r="F16" s="101">
        <v>9.4207859999999997</v>
      </c>
      <c r="G16" s="101">
        <v>3.9550640000000001</v>
      </c>
      <c r="H16" s="101">
        <v>6.7330420000000002</v>
      </c>
      <c r="I16" s="101">
        <v>48.869188000000001</v>
      </c>
      <c r="J16" s="101">
        <v>40.038122000000001</v>
      </c>
      <c r="K16" s="101">
        <v>9.4054540000000006</v>
      </c>
      <c r="L16" s="101">
        <v>1347.1142259999999</v>
      </c>
      <c r="M16" s="101">
        <v>2.745568</v>
      </c>
      <c r="N16" s="101">
        <v>24.838470999999998</v>
      </c>
      <c r="O16" s="101">
        <v>669.80640300000005</v>
      </c>
      <c r="P16" s="101">
        <v>17.307041999999999</v>
      </c>
      <c r="Q16" s="101">
        <v>38.738278000000001</v>
      </c>
      <c r="R16" s="96"/>
      <c r="S16" s="97" t="s">
        <v>549</v>
      </c>
    </row>
    <row r="17" spans="1:19">
      <c r="B17" s="97" t="s">
        <v>350</v>
      </c>
      <c r="C17" s="101">
        <v>457.04807</v>
      </c>
      <c r="D17" s="101">
        <v>22.694647</v>
      </c>
      <c r="E17" s="101">
        <v>96.826002000000003</v>
      </c>
      <c r="F17" s="101">
        <v>6.7677139999999998</v>
      </c>
      <c r="G17" s="101">
        <v>2.1246350000000001</v>
      </c>
      <c r="H17" s="101">
        <v>2.8170670000000002</v>
      </c>
      <c r="I17" s="101">
        <v>41.518473999999998</v>
      </c>
      <c r="J17" s="101">
        <v>22.543945999999998</v>
      </c>
      <c r="K17" s="101">
        <v>6.0163779999999996</v>
      </c>
      <c r="L17" s="101">
        <v>1110.699212</v>
      </c>
      <c r="M17" s="101">
        <v>2.4995419999999999</v>
      </c>
      <c r="N17" s="101">
        <v>24.290666000000002</v>
      </c>
      <c r="O17" s="101">
        <v>514.99709099999995</v>
      </c>
      <c r="P17" s="101">
        <v>9.6125380000000007</v>
      </c>
      <c r="Q17" s="101">
        <v>19.992359</v>
      </c>
      <c r="R17" s="96"/>
      <c r="S17" s="97" t="s">
        <v>550</v>
      </c>
    </row>
    <row r="18" spans="1:19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>
      <c r="A19" s="100">
        <v>2021</v>
      </c>
      <c r="B19" s="97" t="s">
        <v>339</v>
      </c>
      <c r="C19" s="101">
        <v>517.96103600000004</v>
      </c>
      <c r="D19" s="101">
        <v>32.149956000000003</v>
      </c>
      <c r="E19" s="101">
        <v>124.64595300000001</v>
      </c>
      <c r="F19" s="101">
        <v>8.2821820000000006</v>
      </c>
      <c r="G19" s="101">
        <v>2.8336510000000001</v>
      </c>
      <c r="H19" s="101">
        <v>3.8606639999999999</v>
      </c>
      <c r="I19" s="101">
        <v>43.616776000000002</v>
      </c>
      <c r="J19" s="101">
        <v>34.599110000000003</v>
      </c>
      <c r="K19" s="101">
        <v>5.7970290000000002</v>
      </c>
      <c r="L19" s="101">
        <v>1260.925532</v>
      </c>
      <c r="M19" s="101">
        <v>3.4102440000000001</v>
      </c>
      <c r="N19" s="101">
        <v>25.025178</v>
      </c>
      <c r="O19" s="101">
        <v>650.56779300000005</v>
      </c>
      <c r="P19" s="101">
        <v>14.966507999999999</v>
      </c>
      <c r="Q19" s="101">
        <v>26.145295999999998</v>
      </c>
      <c r="R19" s="100">
        <v>2021</v>
      </c>
      <c r="S19" s="97" t="s">
        <v>539</v>
      </c>
    </row>
    <row r="20" spans="1:19">
      <c r="B20" s="97" t="s">
        <v>340</v>
      </c>
      <c r="C20" s="101">
        <v>549.44184399999995</v>
      </c>
      <c r="D20" s="101">
        <v>28.585747000000001</v>
      </c>
      <c r="E20" s="101">
        <v>108.776113</v>
      </c>
      <c r="F20" s="101">
        <v>6.9030610000000001</v>
      </c>
      <c r="G20" s="101">
        <v>4.180828</v>
      </c>
      <c r="H20" s="101">
        <v>4.2628680000000001</v>
      </c>
      <c r="I20" s="101">
        <v>47.993189000000001</v>
      </c>
      <c r="J20" s="101">
        <v>35.769143999999997</v>
      </c>
      <c r="K20" s="101">
        <v>6.9518779999999998</v>
      </c>
      <c r="L20" s="101">
        <v>1328.6841919999999</v>
      </c>
      <c r="M20" s="101">
        <v>4.0905909999999999</v>
      </c>
      <c r="N20" s="101">
        <v>27.591446000000001</v>
      </c>
      <c r="O20" s="101">
        <v>677.26805899999999</v>
      </c>
      <c r="P20" s="101">
        <v>14.126917000000001</v>
      </c>
      <c r="Q20" s="101">
        <v>30.694572000000001</v>
      </c>
      <c r="R20" s="96"/>
      <c r="S20" s="97" t="s">
        <v>540</v>
      </c>
    </row>
    <row r="21" spans="1:19">
      <c r="B21" s="97" t="s">
        <v>341</v>
      </c>
      <c r="C21" s="101">
        <v>647.18136100000004</v>
      </c>
      <c r="D21" s="101">
        <v>37.421298</v>
      </c>
      <c r="E21" s="101">
        <v>143.802403</v>
      </c>
      <c r="F21" s="101">
        <v>9.8881940000000004</v>
      </c>
      <c r="G21" s="101">
        <v>4.2890610000000002</v>
      </c>
      <c r="H21" s="101">
        <v>4.8181310000000002</v>
      </c>
      <c r="I21" s="101">
        <v>47.035158000000003</v>
      </c>
      <c r="J21" s="101">
        <v>39.330548999999998</v>
      </c>
      <c r="K21" s="101">
        <v>7.9865139999999997</v>
      </c>
      <c r="L21" s="101">
        <v>1424.868596</v>
      </c>
      <c r="M21" s="101">
        <v>3.8700899999999998</v>
      </c>
      <c r="N21" s="101">
        <v>39.011082999999999</v>
      </c>
      <c r="O21" s="101">
        <v>796.27320599999996</v>
      </c>
      <c r="P21" s="101">
        <v>28.495346999999999</v>
      </c>
      <c r="Q21" s="101">
        <v>36.026971000000003</v>
      </c>
      <c r="R21" s="96"/>
      <c r="S21" s="97" t="s">
        <v>541</v>
      </c>
    </row>
    <row r="22" spans="1:19">
      <c r="B22" s="97" t="s">
        <v>342</v>
      </c>
      <c r="C22" s="101">
        <v>589.17567199999996</v>
      </c>
      <c r="D22" s="101">
        <v>32.447809999999997</v>
      </c>
      <c r="E22" s="101">
        <v>136.233566</v>
      </c>
      <c r="F22" s="101">
        <v>7.0980689999999997</v>
      </c>
      <c r="G22" s="101">
        <v>3.7260140000000002</v>
      </c>
      <c r="H22" s="101">
        <v>5.4434100000000001</v>
      </c>
      <c r="I22" s="101">
        <v>38.863751000000001</v>
      </c>
      <c r="J22" s="101">
        <v>30.247</v>
      </c>
      <c r="K22" s="101">
        <v>6.6013250000000001</v>
      </c>
      <c r="L22" s="101">
        <v>1387.6301209999999</v>
      </c>
      <c r="M22" s="101">
        <v>2.5581749999999999</v>
      </c>
      <c r="N22" s="101">
        <v>34.733986999999999</v>
      </c>
      <c r="O22" s="101">
        <v>705.61416499999996</v>
      </c>
      <c r="P22" s="101">
        <v>12.616576</v>
      </c>
      <c r="Q22" s="101">
        <v>29.590043000000001</v>
      </c>
      <c r="R22" s="96"/>
      <c r="S22" s="97" t="s">
        <v>542</v>
      </c>
    </row>
    <row r="23" spans="1:19">
      <c r="B23" s="97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96"/>
      <c r="S23" s="97" t="s">
        <v>543</v>
      </c>
    </row>
    <row r="24" spans="1:19">
      <c r="B24" s="97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6"/>
      <c r="S24" s="97" t="s">
        <v>544</v>
      </c>
    </row>
    <row r="25" spans="1:19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545</v>
      </c>
    </row>
    <row r="26" spans="1:19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546</v>
      </c>
    </row>
    <row r="27" spans="1:19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9" thickBot="1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>
      <c r="A31" s="229" t="s">
        <v>162</v>
      </c>
      <c r="B31" s="229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9" t="s">
        <v>536</v>
      </c>
      <c r="S31" s="229" t="s">
        <v>523</v>
      </c>
    </row>
    <row r="32" spans="1:19" ht="12" customHeight="1" thickBot="1">
      <c r="A32" s="230"/>
      <c r="B32" s="230"/>
      <c r="C32" s="231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0"/>
      <c r="S32" s="230"/>
    </row>
    <row r="33" spans="1:19" ht="18.75" customHeight="1" thickBot="1"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</row>
    <row r="34" spans="1:19" ht="6.75" customHeight="1" thickBo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</row>
    <row r="35" spans="1:19" ht="12" customHeight="1" thickBot="1">
      <c r="A35" s="229" t="s">
        <v>162</v>
      </c>
      <c r="B35" s="229" t="s">
        <v>163</v>
      </c>
      <c r="C35" s="237" t="s">
        <v>668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229" t="s">
        <v>536</v>
      </c>
      <c r="S35" s="229" t="s">
        <v>523</v>
      </c>
    </row>
    <row r="36" spans="1:19" ht="21.75" customHeight="1" thickBot="1">
      <c r="A36" s="230"/>
      <c r="B36" s="230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706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30"/>
      <c r="S36" s="230"/>
    </row>
    <row r="37" spans="1:19" ht="9" customHeight="1">
      <c r="A37" s="100">
        <v>2020</v>
      </c>
      <c r="B37" s="97" t="s">
        <v>339</v>
      </c>
      <c r="C37" s="101">
        <v>45.902875000000002</v>
      </c>
      <c r="D37" s="101">
        <v>228.95217</v>
      </c>
      <c r="E37" s="101">
        <v>4.44611</v>
      </c>
      <c r="F37" s="101">
        <v>4.616136</v>
      </c>
      <c r="G37" s="101">
        <v>9.1785730000000001</v>
      </c>
      <c r="H37" s="101">
        <v>1.9207000000000001</v>
      </c>
      <c r="I37" s="101">
        <v>203.782297</v>
      </c>
      <c r="J37" s="101">
        <v>59.537883999999998</v>
      </c>
      <c r="K37" s="101">
        <v>294.89385099999998</v>
      </c>
      <c r="L37" s="101">
        <v>37.660949000000002</v>
      </c>
      <c r="M37" s="101">
        <v>41.500413999999999</v>
      </c>
      <c r="N37" s="101">
        <v>63.396889000000002</v>
      </c>
      <c r="O37" s="101">
        <v>43.784315999999997</v>
      </c>
      <c r="P37" s="102">
        <f t="shared" ref="P37:P48" si="0">Q37+K37</f>
        <v>1449.3250580000001</v>
      </c>
      <c r="Q37" s="102">
        <v>1154.4312070000001</v>
      </c>
      <c r="R37" s="100">
        <v>2020</v>
      </c>
      <c r="S37" s="97" t="s">
        <v>539</v>
      </c>
    </row>
    <row r="38" spans="1:19" ht="9" customHeight="1">
      <c r="B38" s="97" t="s">
        <v>340</v>
      </c>
      <c r="C38" s="101">
        <v>30.511419</v>
      </c>
      <c r="D38" s="101">
        <v>233.54401300000001</v>
      </c>
      <c r="E38" s="101">
        <v>3.5976180000000002</v>
      </c>
      <c r="F38" s="101">
        <v>6.5518090000000004</v>
      </c>
      <c r="G38" s="101">
        <v>8.6990730000000003</v>
      </c>
      <c r="H38" s="101">
        <v>1.444518</v>
      </c>
      <c r="I38" s="101">
        <v>168.74028000000001</v>
      </c>
      <c r="J38" s="101">
        <v>66.692817000000005</v>
      </c>
      <c r="K38" s="101">
        <v>291.57489099999998</v>
      </c>
      <c r="L38" s="101">
        <v>35.834913</v>
      </c>
      <c r="M38" s="101">
        <v>42.333610999999998</v>
      </c>
      <c r="N38" s="101">
        <v>49.381568999999999</v>
      </c>
      <c r="O38" s="101">
        <v>45.853566999999998</v>
      </c>
      <c r="P38" s="102">
        <f t="shared" si="0"/>
        <v>1329.3005380000002</v>
      </c>
      <c r="Q38" s="102">
        <v>1037.7256470000002</v>
      </c>
      <c r="R38" s="96"/>
      <c r="S38" s="97" t="s">
        <v>540</v>
      </c>
    </row>
    <row r="39" spans="1:19" ht="9" customHeight="1">
      <c r="B39" s="97" t="s">
        <v>341</v>
      </c>
      <c r="C39" s="101">
        <v>66.411674000000005</v>
      </c>
      <c r="D39" s="101">
        <v>194.12879699999999</v>
      </c>
      <c r="E39" s="101">
        <v>2.7733620000000001</v>
      </c>
      <c r="F39" s="101">
        <v>7.8157050000000003</v>
      </c>
      <c r="G39" s="101">
        <v>8.9609550000000002</v>
      </c>
      <c r="H39" s="101">
        <v>2.3730699999999998</v>
      </c>
      <c r="I39" s="101">
        <v>176.873096</v>
      </c>
      <c r="J39" s="101">
        <v>65.671448999999996</v>
      </c>
      <c r="K39" s="101">
        <v>250.03626800000001</v>
      </c>
      <c r="L39" s="101">
        <v>32.729909999999997</v>
      </c>
      <c r="M39" s="101">
        <v>38.530217999999998</v>
      </c>
      <c r="N39" s="101">
        <v>55.447029999999998</v>
      </c>
      <c r="O39" s="101">
        <v>37.633524999999999</v>
      </c>
      <c r="P39" s="102">
        <f t="shared" si="0"/>
        <v>1373.9124189999998</v>
      </c>
      <c r="Q39" s="102">
        <v>1123.8761509999997</v>
      </c>
      <c r="R39" s="96"/>
      <c r="S39" s="97" t="s">
        <v>541</v>
      </c>
    </row>
    <row r="40" spans="1:19" ht="9" customHeight="1">
      <c r="B40" s="97" t="s">
        <v>342</v>
      </c>
      <c r="C40" s="101">
        <v>27.587890000000002</v>
      </c>
      <c r="D40" s="101">
        <v>120.96025</v>
      </c>
      <c r="E40" s="101">
        <v>2.8652009999999999</v>
      </c>
      <c r="F40" s="101">
        <v>4.7038260000000003</v>
      </c>
      <c r="G40" s="101">
        <v>6.468318</v>
      </c>
      <c r="H40" s="101">
        <v>2.4911080000000001</v>
      </c>
      <c r="I40" s="101">
        <v>130.58911000000001</v>
      </c>
      <c r="J40" s="101">
        <v>37.389645999999999</v>
      </c>
      <c r="K40" s="101">
        <v>166.883444</v>
      </c>
      <c r="L40" s="101">
        <v>15.771271</v>
      </c>
      <c r="M40" s="101">
        <v>11.896077</v>
      </c>
      <c r="N40" s="101">
        <v>36.575848000000001</v>
      </c>
      <c r="O40" s="101">
        <v>38.841546999999998</v>
      </c>
      <c r="P40" s="102">
        <f t="shared" si="0"/>
        <v>981.28298899999982</v>
      </c>
      <c r="Q40" s="102">
        <v>814.39954499999988</v>
      </c>
      <c r="R40" s="96"/>
      <c r="S40" s="97" t="s">
        <v>542</v>
      </c>
    </row>
    <row r="41" spans="1:19" s="103" customFormat="1" ht="9" customHeight="1">
      <c r="A41" s="96"/>
      <c r="B41" s="97" t="s">
        <v>343</v>
      </c>
      <c r="C41" s="101">
        <v>18.341386</v>
      </c>
      <c r="D41" s="101">
        <v>155.396219</v>
      </c>
      <c r="E41" s="101">
        <v>2.1275590000000002</v>
      </c>
      <c r="F41" s="101">
        <v>8.4502520000000008</v>
      </c>
      <c r="G41" s="101">
        <v>9.1193969999999993</v>
      </c>
      <c r="H41" s="101">
        <v>1.534246</v>
      </c>
      <c r="I41" s="101">
        <v>139.93951100000001</v>
      </c>
      <c r="J41" s="101">
        <v>53.595154000000001</v>
      </c>
      <c r="K41" s="101">
        <v>171.13735399999999</v>
      </c>
      <c r="L41" s="101">
        <v>21.956838000000001</v>
      </c>
      <c r="M41" s="101">
        <v>23.545914</v>
      </c>
      <c r="N41" s="101">
        <v>45.451379000000003</v>
      </c>
      <c r="O41" s="101">
        <v>19.420231000000001</v>
      </c>
      <c r="P41" s="102">
        <f t="shared" si="0"/>
        <v>936.32292799999959</v>
      </c>
      <c r="Q41" s="102">
        <v>765.18557399999963</v>
      </c>
      <c r="R41" s="96"/>
      <c r="S41" s="97" t="s">
        <v>543</v>
      </c>
    </row>
    <row r="42" spans="1:19" ht="9" customHeight="1">
      <c r="B42" s="97" t="s">
        <v>344</v>
      </c>
      <c r="C42" s="101">
        <v>34.045597999999998</v>
      </c>
      <c r="D42" s="101">
        <v>185.28569100000001</v>
      </c>
      <c r="E42" s="101">
        <v>2.1467299999999998</v>
      </c>
      <c r="F42" s="101">
        <v>5.3601669999999997</v>
      </c>
      <c r="G42" s="101">
        <v>8.8634740000000001</v>
      </c>
      <c r="H42" s="101">
        <v>1.4816400000000001</v>
      </c>
      <c r="I42" s="101">
        <v>156.11940000000001</v>
      </c>
      <c r="J42" s="101">
        <v>60.617438</v>
      </c>
      <c r="K42" s="101">
        <v>221.83139499999999</v>
      </c>
      <c r="L42" s="101">
        <v>25.948530000000002</v>
      </c>
      <c r="M42" s="101">
        <v>29.192157999999999</v>
      </c>
      <c r="N42" s="101">
        <v>45.513309999999997</v>
      </c>
      <c r="O42" s="101">
        <v>10.884339000000001</v>
      </c>
      <c r="P42" s="102">
        <f t="shared" si="0"/>
        <v>1114.8608280000001</v>
      </c>
      <c r="Q42" s="102">
        <v>893.02943300000015</v>
      </c>
      <c r="R42" s="96"/>
      <c r="S42" s="97" t="s">
        <v>544</v>
      </c>
    </row>
    <row r="43" spans="1:19" ht="9" customHeight="1">
      <c r="B43" s="97" t="s">
        <v>345</v>
      </c>
      <c r="C43" s="101">
        <v>67.369300999999993</v>
      </c>
      <c r="D43" s="101">
        <v>212.03017</v>
      </c>
      <c r="E43" s="101">
        <v>2.353542</v>
      </c>
      <c r="F43" s="101">
        <v>5.0258690000000001</v>
      </c>
      <c r="G43" s="101">
        <v>8.5970589999999998</v>
      </c>
      <c r="H43" s="101">
        <v>1.4165509999999999</v>
      </c>
      <c r="I43" s="101">
        <v>180.87114700000001</v>
      </c>
      <c r="J43" s="101">
        <v>57.961637000000003</v>
      </c>
      <c r="K43" s="101">
        <v>244.77020400000001</v>
      </c>
      <c r="L43" s="101">
        <v>33.345264999999998</v>
      </c>
      <c r="M43" s="101">
        <v>50.547817999999999</v>
      </c>
      <c r="N43" s="101">
        <v>53.256798000000003</v>
      </c>
      <c r="O43" s="101">
        <v>10.812588999999999</v>
      </c>
      <c r="P43" s="102">
        <f t="shared" si="0"/>
        <v>1373.5129710000003</v>
      </c>
      <c r="Q43" s="102">
        <v>1128.7427670000004</v>
      </c>
      <c r="R43" s="96"/>
      <c r="S43" s="97" t="s">
        <v>545</v>
      </c>
    </row>
    <row r="44" spans="1:19" ht="9" customHeight="1">
      <c r="B44" s="97" t="s">
        <v>346</v>
      </c>
      <c r="C44" s="101">
        <v>36.272930000000002</v>
      </c>
      <c r="D44" s="101">
        <v>122.002926</v>
      </c>
      <c r="E44" s="101">
        <v>1.900161</v>
      </c>
      <c r="F44" s="101">
        <v>3.7493319999999999</v>
      </c>
      <c r="G44" s="101">
        <v>7.1933480000000003</v>
      </c>
      <c r="H44" s="101">
        <v>1.4020980000000001</v>
      </c>
      <c r="I44" s="101">
        <v>143.23441199999999</v>
      </c>
      <c r="J44" s="101">
        <v>48.739998999999997</v>
      </c>
      <c r="K44" s="101">
        <v>199.37853100000001</v>
      </c>
      <c r="L44" s="101">
        <v>26.734669</v>
      </c>
      <c r="M44" s="101">
        <v>43.661610000000003</v>
      </c>
      <c r="N44" s="101">
        <v>47.155802999999999</v>
      </c>
      <c r="O44" s="101">
        <v>14.103070000000001</v>
      </c>
      <c r="P44" s="102">
        <f t="shared" si="0"/>
        <v>1113.4898089999995</v>
      </c>
      <c r="Q44" s="102">
        <v>914.11127799999952</v>
      </c>
      <c r="R44" s="96"/>
      <c r="S44" s="97" t="s">
        <v>546</v>
      </c>
    </row>
    <row r="45" spans="1:19" ht="9" customHeight="1">
      <c r="B45" s="97" t="s">
        <v>347</v>
      </c>
      <c r="C45" s="101">
        <v>26.401707999999999</v>
      </c>
      <c r="D45" s="101">
        <v>219.486997</v>
      </c>
      <c r="E45" s="101">
        <v>2.8413020000000002</v>
      </c>
      <c r="F45" s="101">
        <v>9.1569780000000005</v>
      </c>
      <c r="G45" s="101">
        <v>10.705469000000001</v>
      </c>
      <c r="H45" s="101">
        <v>6.046157</v>
      </c>
      <c r="I45" s="101">
        <v>174.36046200000001</v>
      </c>
      <c r="J45" s="101">
        <v>71.039717999999993</v>
      </c>
      <c r="K45" s="101">
        <v>304.77597500000002</v>
      </c>
      <c r="L45" s="101">
        <v>37.536189999999998</v>
      </c>
      <c r="M45" s="101">
        <v>43.756045</v>
      </c>
      <c r="N45" s="101">
        <v>49.229503000000001</v>
      </c>
      <c r="O45" s="101">
        <v>18.164024999999999</v>
      </c>
      <c r="P45" s="102">
        <f t="shared" si="0"/>
        <v>1374.7967160000001</v>
      </c>
      <c r="Q45" s="102">
        <v>1070.020741</v>
      </c>
      <c r="R45" s="96"/>
      <c r="S45" s="97" t="s">
        <v>547</v>
      </c>
    </row>
    <row r="46" spans="1:19" ht="9" customHeight="1">
      <c r="B46" s="97" t="s">
        <v>348</v>
      </c>
      <c r="C46" s="101">
        <v>51.759417999999997</v>
      </c>
      <c r="D46" s="101">
        <v>237.05179899999999</v>
      </c>
      <c r="E46" s="101">
        <v>4.5570209999999998</v>
      </c>
      <c r="F46" s="101">
        <v>8.7564130000000002</v>
      </c>
      <c r="G46" s="101">
        <v>9.4412939999999992</v>
      </c>
      <c r="H46" s="101">
        <v>2.1531690000000001</v>
      </c>
      <c r="I46" s="101">
        <v>186.33178599999999</v>
      </c>
      <c r="J46" s="101">
        <v>71.948835000000003</v>
      </c>
      <c r="K46" s="101">
        <v>349.21633800000001</v>
      </c>
      <c r="L46" s="101">
        <v>44.671621999999999</v>
      </c>
      <c r="M46" s="101">
        <v>77.361752999999993</v>
      </c>
      <c r="N46" s="101">
        <v>58.17848</v>
      </c>
      <c r="O46" s="101">
        <v>17.282056999999998</v>
      </c>
      <c r="P46" s="102">
        <f t="shared" si="0"/>
        <v>1557.9731850000003</v>
      </c>
      <c r="Q46" s="102">
        <v>1208.7568470000003</v>
      </c>
      <c r="R46" s="96"/>
      <c r="S46" s="97" t="s">
        <v>548</v>
      </c>
    </row>
    <row r="47" spans="1:19" ht="9" customHeight="1">
      <c r="B47" s="97" t="s">
        <v>349</v>
      </c>
      <c r="C47" s="101">
        <v>54.897744000000003</v>
      </c>
      <c r="D47" s="101">
        <v>275.02511099999998</v>
      </c>
      <c r="E47" s="101">
        <v>4.0336949999999998</v>
      </c>
      <c r="F47" s="101">
        <v>8.7174700000000005</v>
      </c>
      <c r="G47" s="101">
        <v>11.271368000000001</v>
      </c>
      <c r="H47" s="101">
        <v>1.709705</v>
      </c>
      <c r="I47" s="101">
        <v>193.31951900000001</v>
      </c>
      <c r="J47" s="101">
        <v>83.274030999999994</v>
      </c>
      <c r="K47" s="101">
        <v>319.67377499999998</v>
      </c>
      <c r="L47" s="101">
        <v>43.516863000000001</v>
      </c>
      <c r="M47" s="101">
        <v>43.611593999999997</v>
      </c>
      <c r="N47" s="101">
        <v>63.921591999999997</v>
      </c>
      <c r="O47" s="101">
        <v>18.032062</v>
      </c>
      <c r="P47" s="102">
        <f t="shared" si="0"/>
        <v>1438.7993000000004</v>
      </c>
      <c r="Q47" s="102">
        <v>1119.1255250000004</v>
      </c>
      <c r="R47" s="96"/>
      <c r="S47" s="97" t="s">
        <v>549</v>
      </c>
    </row>
    <row r="48" spans="1:19" ht="9" customHeight="1">
      <c r="B48" s="97" t="s">
        <v>350</v>
      </c>
      <c r="C48" s="101">
        <v>31.293538999999999</v>
      </c>
      <c r="D48" s="101">
        <v>173.99922000000001</v>
      </c>
      <c r="E48" s="101">
        <v>3.5737950000000001</v>
      </c>
      <c r="F48" s="101">
        <v>5.8540739999999998</v>
      </c>
      <c r="G48" s="101">
        <v>7.5446520000000001</v>
      </c>
      <c r="H48" s="101">
        <v>1.944798</v>
      </c>
      <c r="I48" s="101">
        <v>154.11219800000001</v>
      </c>
      <c r="J48" s="101">
        <v>54.348627999999998</v>
      </c>
      <c r="K48" s="101">
        <v>250.08337800000001</v>
      </c>
      <c r="L48" s="101">
        <v>31.711324999999999</v>
      </c>
      <c r="M48" s="101">
        <v>29.574603</v>
      </c>
      <c r="N48" s="101">
        <v>51.636679999999998</v>
      </c>
      <c r="O48" s="101">
        <v>14.556367</v>
      </c>
      <c r="P48" s="102">
        <f t="shared" si="0"/>
        <v>1350.2930560000007</v>
      </c>
      <c r="Q48" s="102">
        <v>1100.2096780000006</v>
      </c>
      <c r="R48" s="96"/>
      <c r="S48" s="97" t="s">
        <v>550</v>
      </c>
    </row>
    <row r="49" spans="1:19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19">
      <c r="A50" s="100">
        <v>2021</v>
      </c>
      <c r="B50" s="97" t="s">
        <v>339</v>
      </c>
      <c r="C50" s="101">
        <v>33.761592</v>
      </c>
      <c r="D50" s="101">
        <v>227.64797999999999</v>
      </c>
      <c r="E50" s="101">
        <v>3.2115109999999998</v>
      </c>
      <c r="F50" s="101">
        <v>6.5585839999999997</v>
      </c>
      <c r="G50" s="101">
        <v>9.0176350000000003</v>
      </c>
      <c r="H50" s="101">
        <v>12.960293999999999</v>
      </c>
      <c r="I50" s="101">
        <v>175.170601</v>
      </c>
      <c r="J50" s="101">
        <v>61.938026000000001</v>
      </c>
      <c r="K50" s="101">
        <v>254.31766300000001</v>
      </c>
      <c r="L50" s="101">
        <v>36.479793000000001</v>
      </c>
      <c r="M50" s="101">
        <v>38.545116</v>
      </c>
      <c r="N50" s="101">
        <v>55.856197999999999</v>
      </c>
      <c r="O50" s="101">
        <v>14.077795999999999</v>
      </c>
      <c r="P50" s="102">
        <v>1192.3633440000001</v>
      </c>
      <c r="Q50" s="102">
        <v>938.04568099999995</v>
      </c>
      <c r="R50" s="100">
        <v>2021</v>
      </c>
      <c r="S50" s="97" t="s">
        <v>539</v>
      </c>
    </row>
    <row r="51" spans="1:19">
      <c r="B51" s="97" t="s">
        <v>340</v>
      </c>
      <c r="C51" s="101">
        <v>27.883073</v>
      </c>
      <c r="D51" s="101">
        <v>245.975076</v>
      </c>
      <c r="E51" s="101">
        <v>3.2716639999999999</v>
      </c>
      <c r="F51" s="101">
        <v>4.1275269999999997</v>
      </c>
      <c r="G51" s="101">
        <v>9.058586</v>
      </c>
      <c r="H51" s="101">
        <v>1.8908750000000001</v>
      </c>
      <c r="I51" s="101">
        <v>198.019261</v>
      </c>
      <c r="J51" s="101">
        <v>70.048872000000003</v>
      </c>
      <c r="K51" s="101">
        <v>245.35542599999999</v>
      </c>
      <c r="L51" s="101">
        <v>39.799464</v>
      </c>
      <c r="M51" s="101">
        <v>38.187632000000001</v>
      </c>
      <c r="N51" s="101">
        <v>52.571548999999997</v>
      </c>
      <c r="O51" s="101">
        <v>9.047409</v>
      </c>
      <c r="P51" s="102">
        <v>1414.6852739999995</v>
      </c>
      <c r="Q51" s="102">
        <v>1169.3298479999996</v>
      </c>
      <c r="R51" s="96"/>
      <c r="S51" s="97" t="s">
        <v>540</v>
      </c>
    </row>
    <row r="52" spans="1:19">
      <c r="B52" s="97" t="s">
        <v>341</v>
      </c>
      <c r="C52" s="101">
        <v>46.116782999999998</v>
      </c>
      <c r="D52" s="101">
        <v>259.860636</v>
      </c>
      <c r="E52" s="101">
        <v>5.2507650000000003</v>
      </c>
      <c r="F52" s="101">
        <v>8.7814270000000008</v>
      </c>
      <c r="G52" s="101">
        <v>10.38457</v>
      </c>
      <c r="H52" s="101">
        <v>1.7262660000000001</v>
      </c>
      <c r="I52" s="101">
        <v>222.420016</v>
      </c>
      <c r="J52" s="101">
        <v>83.227222999999995</v>
      </c>
      <c r="K52" s="101">
        <v>312.47768100000002</v>
      </c>
      <c r="L52" s="101">
        <v>42.35163</v>
      </c>
      <c r="M52" s="101">
        <v>65.061626000000004</v>
      </c>
      <c r="N52" s="101">
        <v>56.379604</v>
      </c>
      <c r="O52" s="101">
        <v>11.657553999999999</v>
      </c>
      <c r="P52" s="102">
        <v>1720.8482219999994</v>
      </c>
      <c r="Q52" s="102">
        <v>1408.3705409999993</v>
      </c>
      <c r="R52" s="96"/>
      <c r="S52" s="97" t="s">
        <v>541</v>
      </c>
    </row>
    <row r="53" spans="1:19">
      <c r="B53" s="97" t="s">
        <v>342</v>
      </c>
      <c r="C53" s="101">
        <v>34.628374000000001</v>
      </c>
      <c r="D53" s="101">
        <v>247.66705400000001</v>
      </c>
      <c r="E53" s="101">
        <v>6.1520289999999997</v>
      </c>
      <c r="F53" s="101">
        <v>8.106973</v>
      </c>
      <c r="G53" s="101">
        <v>10.45308</v>
      </c>
      <c r="H53" s="101">
        <v>1.7426360000000001</v>
      </c>
      <c r="I53" s="101">
        <v>209.11527699999999</v>
      </c>
      <c r="J53" s="101">
        <v>77.116917000000001</v>
      </c>
      <c r="K53" s="101">
        <v>298.99615799999998</v>
      </c>
      <c r="L53" s="101">
        <v>41.694636000000003</v>
      </c>
      <c r="M53" s="101">
        <v>37.561101999999998</v>
      </c>
      <c r="N53" s="101">
        <v>63.806458999999997</v>
      </c>
      <c r="O53" s="101">
        <v>11.233007000000001</v>
      </c>
      <c r="P53" s="102">
        <v>1566.0343090000003</v>
      </c>
      <c r="Q53" s="102">
        <v>1267.0381510000002</v>
      </c>
      <c r="R53" s="96"/>
      <c r="S53" s="97" t="s">
        <v>542</v>
      </c>
    </row>
    <row r="54" spans="1:19">
      <c r="B54" s="97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02"/>
      <c r="R54" s="96"/>
      <c r="S54" s="97" t="s">
        <v>543</v>
      </c>
    </row>
    <row r="55" spans="1:19">
      <c r="B55" s="97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102"/>
      <c r="R55" s="96"/>
      <c r="S55" s="97" t="s">
        <v>544</v>
      </c>
    </row>
    <row r="56" spans="1:19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545</v>
      </c>
    </row>
    <row r="57" spans="1:19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546</v>
      </c>
    </row>
    <row r="58" spans="1:19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19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19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19" ht="9" thickBot="1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19" ht="21" customHeight="1" thickBot="1">
      <c r="A62" s="229" t="s">
        <v>162</v>
      </c>
      <c r="B62" s="229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707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9" t="s">
        <v>536</v>
      </c>
      <c r="S62" s="229" t="s">
        <v>523</v>
      </c>
    </row>
    <row r="63" spans="1:19" ht="12" customHeight="1" thickBot="1">
      <c r="A63" s="230"/>
      <c r="B63" s="230"/>
      <c r="C63" s="231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3"/>
      <c r="R63" s="230"/>
      <c r="S63" s="230"/>
    </row>
    <row r="67" spans="1:9" ht="21" customHeight="1">
      <c r="A67" s="225" t="s">
        <v>640</v>
      </c>
      <c r="B67" s="226"/>
      <c r="C67" s="227" t="s">
        <v>641</v>
      </c>
      <c r="D67" s="227"/>
      <c r="G67" s="234" t="s">
        <v>708</v>
      </c>
      <c r="H67" s="234"/>
      <c r="I67" s="234"/>
    </row>
    <row r="68" spans="1:9" ht="21" customHeight="1">
      <c r="A68" s="225" t="s">
        <v>642</v>
      </c>
      <c r="B68" s="226"/>
      <c r="C68" s="227" t="s">
        <v>643</v>
      </c>
      <c r="D68" s="227"/>
    </row>
  </sheetData>
  <mergeCells count="29"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  <mergeCell ref="R62:R63"/>
    <mergeCell ref="S62:S63"/>
    <mergeCell ref="B31:B32"/>
    <mergeCell ref="R31:R32"/>
    <mergeCell ref="C63:Q63"/>
    <mergeCell ref="A2:S2"/>
    <mergeCell ref="A3:S3"/>
    <mergeCell ref="R4:R5"/>
    <mergeCell ref="S4:S5"/>
    <mergeCell ref="A31:A32"/>
    <mergeCell ref="C4:Q4"/>
    <mergeCell ref="A4:A5"/>
    <mergeCell ref="B4:B5"/>
    <mergeCell ref="G67:I67"/>
    <mergeCell ref="A67:B67"/>
    <mergeCell ref="C67:D67"/>
    <mergeCell ref="A68:B68"/>
    <mergeCell ref="C68:D68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09375" defaultRowHeight="13.8"/>
  <cols>
    <col min="1" max="2" width="3.109375" style="9" customWidth="1"/>
    <col min="3" max="3" width="2.5546875" style="9" customWidth="1"/>
    <col min="4" max="4" width="46.6640625" style="9" customWidth="1"/>
    <col min="5" max="5" width="0.44140625" style="9" customWidth="1"/>
    <col min="6" max="6" width="11.109375" style="9" customWidth="1"/>
    <col min="7" max="7" width="0.44140625" style="9" customWidth="1"/>
    <col min="8" max="8" width="11.109375" style="9" customWidth="1"/>
    <col min="9" max="9" width="0.44140625" style="9" customWidth="1"/>
    <col min="10" max="10" width="10.6640625" style="9" customWidth="1"/>
    <col min="11" max="11" width="0.44140625" style="9" customWidth="1"/>
    <col min="12" max="12" width="16" style="9" customWidth="1"/>
    <col min="13" max="13" width="0.44140625" style="9" customWidth="1"/>
    <col min="14" max="14" width="11.109375" style="9" customWidth="1"/>
    <col min="15" max="15" width="0.44140625" style="9" customWidth="1"/>
    <col min="16" max="16" width="11.109375" style="9" customWidth="1"/>
    <col min="17" max="17" width="0.44140625" style="9" customWidth="1"/>
    <col min="18" max="18" width="10.6640625" style="9" customWidth="1"/>
    <col min="19" max="19" width="0.44140625" style="9" customWidth="1"/>
    <col min="20" max="20" width="16" style="9" customWidth="1"/>
    <col min="21" max="21" width="8.33203125" style="9" customWidth="1"/>
    <col min="22" max="23" width="9.88671875" style="9" customWidth="1"/>
    <col min="24" max="24" width="8.44140625" style="9" customWidth="1"/>
    <col min="25" max="16384" width="9.109375" style="9"/>
  </cols>
  <sheetData>
    <row r="1" spans="1:24" ht="4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4" ht="29.25" customHeight="1">
      <c r="A2" s="212" t="s">
        <v>680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0"/>
    </row>
    <row r="3" spans="1:24" ht="3.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>
      <c r="A5" s="215" t="s">
        <v>670</v>
      </c>
      <c r="B5" s="215"/>
      <c r="C5" s="215"/>
      <c r="D5" s="215"/>
      <c r="E5" s="63"/>
      <c r="F5" s="248" t="s">
        <v>671</v>
      </c>
      <c r="G5" s="218"/>
      <c r="H5" s="218"/>
      <c r="I5" s="218"/>
      <c r="J5" s="218"/>
      <c r="K5" s="218"/>
      <c r="L5" s="218"/>
      <c r="M5" s="105"/>
      <c r="N5" s="215" t="s">
        <v>672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>
      <c r="A7" s="215"/>
      <c r="B7" s="215"/>
      <c r="C7" s="215"/>
      <c r="D7" s="215"/>
      <c r="E7" s="108"/>
      <c r="F7" s="216" t="s">
        <v>648</v>
      </c>
      <c r="G7" s="216"/>
      <c r="H7" s="216"/>
      <c r="I7" s="216"/>
      <c r="J7" s="216"/>
      <c r="K7" s="109"/>
      <c r="L7" s="30" t="s">
        <v>656</v>
      </c>
      <c r="M7" s="110"/>
      <c r="N7" s="216" t="s">
        <v>648</v>
      </c>
      <c r="O7" s="216"/>
      <c r="P7" s="216"/>
      <c r="Q7" s="216"/>
      <c r="R7" s="216"/>
      <c r="S7" s="109"/>
      <c r="T7" s="30" t="s">
        <v>656</v>
      </c>
      <c r="U7" s="20"/>
    </row>
    <row r="8" spans="1:24" ht="2.25" customHeight="1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>
      <c r="A9" s="215"/>
      <c r="B9" s="215"/>
      <c r="C9" s="215"/>
      <c r="D9" s="215"/>
      <c r="E9" s="63"/>
      <c r="F9" s="112" t="s">
        <v>1121</v>
      </c>
      <c r="G9" s="106"/>
      <c r="H9" s="112" t="s">
        <v>1122</v>
      </c>
      <c r="I9" s="106"/>
      <c r="J9" s="30" t="s">
        <v>673</v>
      </c>
      <c r="K9" s="106"/>
      <c r="L9" s="30" t="s">
        <v>296</v>
      </c>
      <c r="M9" s="105"/>
      <c r="N9" s="112" t="s">
        <v>1121</v>
      </c>
      <c r="O9" s="106"/>
      <c r="P9" s="112" t="s">
        <v>1122</v>
      </c>
      <c r="Q9" s="106"/>
      <c r="R9" s="30" t="s">
        <v>673</v>
      </c>
      <c r="S9" s="106"/>
      <c r="T9" s="30" t="s">
        <v>296</v>
      </c>
      <c r="U9" s="20"/>
    </row>
    <row r="10" spans="1:24" ht="13.2" customHeight="1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>
      <c r="A11" s="256" t="s">
        <v>704</v>
      </c>
      <c r="B11" s="256"/>
      <c r="C11" s="256"/>
      <c r="D11" s="256"/>
      <c r="E11" s="136"/>
      <c r="F11" s="137"/>
      <c r="G11" s="137"/>
      <c r="H11" s="137"/>
      <c r="I11" s="137"/>
      <c r="J11" s="138"/>
      <c r="K11" s="137"/>
      <c r="L11" s="139"/>
      <c r="M11" s="118"/>
      <c r="N11" s="137"/>
      <c r="O11" s="137"/>
      <c r="P11" s="137"/>
      <c r="Q11" s="137"/>
      <c r="R11" s="138"/>
      <c r="S11" s="137"/>
      <c r="T11" s="139"/>
      <c r="U11" s="20"/>
      <c r="W11" s="31"/>
      <c r="X11" s="31"/>
    </row>
    <row r="12" spans="1:24" ht="12.75" customHeight="1">
      <c r="A12" s="72"/>
      <c r="B12" s="72" t="s">
        <v>366</v>
      </c>
      <c r="C12" s="72" t="s">
        <v>618</v>
      </c>
      <c r="D12" s="72"/>
      <c r="E12" s="72"/>
      <c r="F12" s="72">
        <v>1387.6301209999999</v>
      </c>
      <c r="G12" s="72"/>
      <c r="H12" s="72">
        <v>670.13266899999996</v>
      </c>
      <c r="I12" s="72"/>
      <c r="J12" s="119">
        <f t="shared" ref="J12:J21" si="0">F12-H12</f>
        <v>717.49745199999995</v>
      </c>
      <c r="K12" s="72"/>
      <c r="L12" s="120">
        <f t="shared" ref="L12:L21" si="1">F12/H12*100-100</f>
        <v>107.06797104380536</v>
      </c>
      <c r="M12" s="113"/>
      <c r="N12" s="72">
        <v>4141.1829090000001</v>
      </c>
      <c r="O12" s="72"/>
      <c r="P12" s="72">
        <v>3029.6062630000001</v>
      </c>
      <c r="Q12" s="72"/>
      <c r="R12" s="119">
        <f>N12-P12</f>
        <v>1111.576646</v>
      </c>
      <c r="S12" s="72"/>
      <c r="T12" s="120">
        <f t="shared" ref="T12:T21" si="2">N12/P12*100-100</f>
        <v>36.690465674548932</v>
      </c>
      <c r="U12" s="20"/>
    </row>
    <row r="13" spans="1:24" ht="12.75" customHeight="1">
      <c r="A13" s="20"/>
      <c r="B13" s="72" t="s">
        <v>368</v>
      </c>
      <c r="C13" s="72" t="s">
        <v>620</v>
      </c>
      <c r="D13" s="121"/>
      <c r="E13" s="20"/>
      <c r="F13" s="72">
        <v>705.61416499999996</v>
      </c>
      <c r="G13" s="72"/>
      <c r="H13" s="72">
        <v>341.08508499999999</v>
      </c>
      <c r="I13" s="72"/>
      <c r="J13" s="119">
        <f t="shared" si="0"/>
        <v>364.52907999999996</v>
      </c>
      <c r="K13" s="72"/>
      <c r="L13" s="120">
        <f t="shared" si="1"/>
        <v>106.87335683411661</v>
      </c>
      <c r="M13" s="113"/>
      <c r="N13" s="72">
        <v>2179.1554299999998</v>
      </c>
      <c r="O13" s="20"/>
      <c r="P13" s="72">
        <v>1572.0117539999999</v>
      </c>
      <c r="Q13" s="72"/>
      <c r="R13" s="119">
        <f>N13-P13</f>
        <v>607.14367599999991</v>
      </c>
      <c r="S13" s="72"/>
      <c r="T13" s="120">
        <f t="shared" si="2"/>
        <v>38.622082465676016</v>
      </c>
      <c r="U13" s="20"/>
    </row>
    <row r="14" spans="1:24" ht="12.75" customHeight="1">
      <c r="A14" s="72"/>
      <c r="B14" s="72" t="s">
        <v>367</v>
      </c>
      <c r="C14" s="72" t="s">
        <v>619</v>
      </c>
      <c r="D14" s="72"/>
      <c r="E14" s="72"/>
      <c r="F14" s="72">
        <v>589.17567199999996</v>
      </c>
      <c r="G14" s="72"/>
      <c r="H14" s="72">
        <v>320.08371199999999</v>
      </c>
      <c r="I14" s="72"/>
      <c r="J14" s="119">
        <f t="shared" si="0"/>
        <v>269.09195999999997</v>
      </c>
      <c r="K14" s="72"/>
      <c r="L14" s="120">
        <f t="shared" si="1"/>
        <v>84.069244985511773</v>
      </c>
      <c r="M14" s="113"/>
      <c r="N14" s="72">
        <v>1785.7988769999997</v>
      </c>
      <c r="O14" s="72"/>
      <c r="P14" s="72">
        <v>1429.366352</v>
      </c>
      <c r="Q14" s="72"/>
      <c r="R14" s="119">
        <f t="shared" ref="R14:R21" si="3">N14-P14</f>
        <v>356.43252499999971</v>
      </c>
      <c r="S14" s="72"/>
      <c r="T14" s="120">
        <f t="shared" si="2"/>
        <v>24.936400979446006</v>
      </c>
      <c r="U14" s="20"/>
      <c r="V14" s="122"/>
      <c r="W14" s="122"/>
    </row>
    <row r="15" spans="1:24" ht="12.75" customHeight="1">
      <c r="A15" s="20"/>
      <c r="B15" s="72" t="s">
        <v>373</v>
      </c>
      <c r="C15" s="72" t="s">
        <v>625</v>
      </c>
      <c r="D15" s="121"/>
      <c r="E15" s="20"/>
      <c r="F15" s="72">
        <v>298.99615800000004</v>
      </c>
      <c r="G15" s="72"/>
      <c r="H15" s="72">
        <v>166.883444</v>
      </c>
      <c r="I15" s="72"/>
      <c r="J15" s="119">
        <f t="shared" si="0"/>
        <v>132.11271400000004</v>
      </c>
      <c r="K15" s="72"/>
      <c r="L15" s="120">
        <f t="shared" si="1"/>
        <v>79.164661774357938</v>
      </c>
      <c r="M15" s="113"/>
      <c r="N15" s="72">
        <v>856.82926499999996</v>
      </c>
      <c r="O15" s="20"/>
      <c r="P15" s="72">
        <v>708.49460299999998</v>
      </c>
      <c r="Q15" s="72"/>
      <c r="R15" s="119">
        <f t="shared" si="3"/>
        <v>148.33466199999998</v>
      </c>
      <c r="S15" s="72"/>
      <c r="T15" s="120">
        <f t="shared" si="2"/>
        <v>20.936597310960735</v>
      </c>
      <c r="U15" s="20"/>
      <c r="V15" s="122"/>
      <c r="W15" s="122"/>
    </row>
    <row r="16" spans="1:24" ht="12.75" customHeight="1">
      <c r="A16" s="20"/>
      <c r="B16" s="72" t="s">
        <v>374</v>
      </c>
      <c r="C16" s="72" t="s">
        <v>626</v>
      </c>
      <c r="D16" s="121"/>
      <c r="E16" s="20"/>
      <c r="F16" s="72">
        <v>288.47852999999998</v>
      </c>
      <c r="G16" s="72"/>
      <c r="H16" s="72">
        <v>169.47161299999999</v>
      </c>
      <c r="I16" s="72"/>
      <c r="J16" s="119">
        <f t="shared" si="0"/>
        <v>119.00691699999999</v>
      </c>
      <c r="K16" s="72"/>
      <c r="L16" s="120">
        <f t="shared" si="1"/>
        <v>70.22233098117735</v>
      </c>
      <c r="M16" s="113"/>
      <c r="N16" s="72">
        <v>839.07118100000002</v>
      </c>
      <c r="O16" s="20"/>
      <c r="P16" s="72">
        <v>668.71363099999996</v>
      </c>
      <c r="Q16" s="72"/>
      <c r="R16" s="119">
        <f t="shared" si="3"/>
        <v>170.35755000000006</v>
      </c>
      <c r="S16" s="72"/>
      <c r="T16" s="120">
        <f t="shared" si="2"/>
        <v>25.47541161158118</v>
      </c>
      <c r="U16" s="20"/>
      <c r="V16" s="122"/>
      <c r="W16" s="122"/>
    </row>
    <row r="17" spans="1:23" ht="12.75" customHeight="1">
      <c r="A17" s="20"/>
      <c r="B17" s="72" t="s">
        <v>369</v>
      </c>
      <c r="C17" s="72" t="s">
        <v>621</v>
      </c>
      <c r="D17" s="121"/>
      <c r="E17" s="20"/>
      <c r="F17" s="72">
        <v>247.66705400000001</v>
      </c>
      <c r="G17" s="72"/>
      <c r="H17" s="72">
        <v>120.96025</v>
      </c>
      <c r="I17" s="72"/>
      <c r="J17" s="119">
        <f t="shared" si="0"/>
        <v>126.70680400000001</v>
      </c>
      <c r="K17" s="72"/>
      <c r="L17" s="120">
        <f t="shared" si="1"/>
        <v>104.75077887157144</v>
      </c>
      <c r="M17" s="113"/>
      <c r="N17" s="72">
        <v>753.50276600000007</v>
      </c>
      <c r="O17" s="20"/>
      <c r="P17" s="72">
        <v>548.63306</v>
      </c>
      <c r="Q17" s="72"/>
      <c r="R17" s="119">
        <f t="shared" si="3"/>
        <v>204.86970600000006</v>
      </c>
      <c r="S17" s="72"/>
      <c r="T17" s="120">
        <f t="shared" si="2"/>
        <v>37.341844838880121</v>
      </c>
      <c r="U17" s="20"/>
      <c r="V17" s="122"/>
      <c r="W17" s="122"/>
    </row>
    <row r="18" spans="1:23" ht="12.75" customHeight="1">
      <c r="A18" s="20"/>
      <c r="B18" s="72" t="s">
        <v>370</v>
      </c>
      <c r="C18" s="72" t="s">
        <v>622</v>
      </c>
      <c r="D18" s="121"/>
      <c r="E18" s="20"/>
      <c r="F18" s="72">
        <v>209.11527699999999</v>
      </c>
      <c r="G18" s="72"/>
      <c r="H18" s="72">
        <v>130.58911000000001</v>
      </c>
      <c r="I18" s="72"/>
      <c r="J18" s="119">
        <f t="shared" si="0"/>
        <v>78.526166999999987</v>
      </c>
      <c r="K18" s="72"/>
      <c r="L18" s="120">
        <f t="shared" si="1"/>
        <v>60.132247627692664</v>
      </c>
      <c r="M18" s="113"/>
      <c r="N18" s="72">
        <v>629.55455400000005</v>
      </c>
      <c r="O18" s="20"/>
      <c r="P18" s="72">
        <v>476.20248600000002</v>
      </c>
      <c r="Q18" s="72"/>
      <c r="R18" s="119">
        <f t="shared" si="3"/>
        <v>153.35206800000003</v>
      </c>
      <c r="S18" s="72"/>
      <c r="T18" s="120">
        <f t="shared" si="2"/>
        <v>32.203122097938831</v>
      </c>
      <c r="U18" s="20"/>
      <c r="V18" s="122"/>
      <c r="W18" s="122"/>
    </row>
    <row r="19" spans="1:23" ht="12.75" customHeight="1">
      <c r="A19" s="20"/>
      <c r="B19" s="72" t="s">
        <v>372</v>
      </c>
      <c r="C19" s="72" t="s">
        <v>624</v>
      </c>
      <c r="D19" s="121"/>
      <c r="E19" s="20"/>
      <c r="F19" s="72">
        <v>136.233566</v>
      </c>
      <c r="G19" s="72"/>
      <c r="H19" s="72">
        <v>67.091255000000004</v>
      </c>
      <c r="I19" s="72"/>
      <c r="J19" s="119">
        <f t="shared" si="0"/>
        <v>69.142310999999992</v>
      </c>
      <c r="K19" s="72"/>
      <c r="L19" s="120">
        <f t="shared" si="1"/>
        <v>103.05711377734696</v>
      </c>
      <c r="M19" s="113"/>
      <c r="N19" s="72">
        <v>388.81208199999998</v>
      </c>
      <c r="O19" s="20"/>
      <c r="P19" s="72">
        <v>294.19645100000002</v>
      </c>
      <c r="Q19" s="72"/>
      <c r="R19" s="119">
        <f t="shared" si="3"/>
        <v>94.615630999999951</v>
      </c>
      <c r="S19" s="72"/>
      <c r="T19" s="120">
        <f t="shared" si="2"/>
        <v>32.160697614941654</v>
      </c>
      <c r="U19" s="20"/>
      <c r="V19" s="122"/>
      <c r="W19" s="122"/>
    </row>
    <row r="20" spans="1:23" ht="12.75" customHeight="1">
      <c r="A20" s="20"/>
      <c r="B20" s="72" t="s">
        <v>375</v>
      </c>
      <c r="C20" s="72" t="s">
        <v>627</v>
      </c>
      <c r="D20" s="121"/>
      <c r="E20" s="20"/>
      <c r="F20" s="72">
        <v>76.028813</v>
      </c>
      <c r="G20" s="72"/>
      <c r="H20" s="72">
        <v>73.414154999999994</v>
      </c>
      <c r="I20" s="72"/>
      <c r="J20" s="119">
        <f t="shared" si="0"/>
        <v>2.6146580000000057</v>
      </c>
      <c r="K20" s="72"/>
      <c r="L20" s="120">
        <f t="shared" si="1"/>
        <v>3.5615175302365287</v>
      </c>
      <c r="M20" s="113"/>
      <c r="N20" s="72">
        <v>223.03124700000001</v>
      </c>
      <c r="O20" s="20"/>
      <c r="P20" s="72">
        <v>219.40091000000001</v>
      </c>
      <c r="Q20" s="72"/>
      <c r="R20" s="119">
        <f t="shared" si="3"/>
        <v>3.6303369999999973</v>
      </c>
      <c r="S20" s="72"/>
      <c r="T20" s="120">
        <f t="shared" si="2"/>
        <v>1.6546590440303959</v>
      </c>
      <c r="U20" s="20"/>
      <c r="V20" s="122"/>
      <c r="W20" s="122"/>
    </row>
    <row r="21" spans="1:23" ht="12.75" customHeight="1">
      <c r="A21" s="20"/>
      <c r="B21" s="72" t="s">
        <v>632</v>
      </c>
      <c r="C21" s="72" t="s">
        <v>633</v>
      </c>
      <c r="D21" s="121"/>
      <c r="E21" s="20"/>
      <c r="F21" s="72">
        <v>77.116917000000001</v>
      </c>
      <c r="G21" s="72"/>
      <c r="H21" s="72">
        <v>37.389645999999999</v>
      </c>
      <c r="I21" s="72"/>
      <c r="J21" s="119">
        <f t="shared" si="0"/>
        <v>39.727271000000002</v>
      </c>
      <c r="K21" s="72"/>
      <c r="L21" s="120">
        <f t="shared" si="1"/>
        <v>106.25206507705371</v>
      </c>
      <c r="M21" s="113"/>
      <c r="N21" s="72">
        <v>230.393012</v>
      </c>
      <c r="O21" s="20"/>
      <c r="P21" s="72">
        <v>169.75391200000001</v>
      </c>
      <c r="Q21" s="72"/>
      <c r="R21" s="119">
        <f t="shared" si="3"/>
        <v>60.639099999999985</v>
      </c>
      <c r="S21" s="72"/>
      <c r="T21" s="120">
        <f t="shared" si="2"/>
        <v>35.721768815554611</v>
      </c>
      <c r="U21" s="20"/>
      <c r="V21" s="122"/>
      <c r="W21" s="122"/>
    </row>
    <row r="22" spans="1:23" ht="4.5" customHeight="1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>
      <c r="A23" s="251" t="s">
        <v>674</v>
      </c>
      <c r="B23" s="251"/>
      <c r="C23" s="251"/>
      <c r="D23" s="251"/>
      <c r="E23" s="123"/>
      <c r="F23" s="115">
        <v>3470.6828410000044</v>
      </c>
      <c r="G23" s="115"/>
      <c r="H23" s="115">
        <v>1790.6303969999997</v>
      </c>
      <c r="I23" s="115"/>
      <c r="J23" s="116">
        <f>F23-H23</f>
        <v>1680.0524440000047</v>
      </c>
      <c r="K23" s="124"/>
      <c r="L23" s="117">
        <f>F23/H23*100-100</f>
        <v>93.824635548170306</v>
      </c>
      <c r="M23" s="118"/>
      <c r="N23" s="115">
        <v>10494.15059600001</v>
      </c>
      <c r="O23" s="115"/>
      <c r="P23" s="115">
        <v>7944.4596389999979</v>
      </c>
      <c r="Q23" s="115"/>
      <c r="R23" s="116">
        <f>N23-P23</f>
        <v>2549.6909570000125</v>
      </c>
      <c r="S23" s="124"/>
      <c r="T23" s="117">
        <f>N23/P23*100-100</f>
        <v>32.09395066321909</v>
      </c>
      <c r="U23" s="20"/>
      <c r="V23" s="122"/>
      <c r="W23" s="122"/>
    </row>
    <row r="24" spans="1:23" s="10" customFormat="1" ht="30" customHeight="1">
      <c r="A24" s="249" t="s">
        <v>675</v>
      </c>
      <c r="B24" s="249"/>
      <c r="C24" s="249"/>
      <c r="D24" s="249"/>
      <c r="E24" s="125"/>
      <c r="F24" s="125">
        <v>3771.8572279999994</v>
      </c>
      <c r="G24" s="125"/>
      <c r="H24" s="125">
        <v>1944.9905230000004</v>
      </c>
      <c r="I24" s="125"/>
      <c r="J24" s="126">
        <f>F24-H24</f>
        <v>1826.866704999999</v>
      </c>
      <c r="K24" s="126"/>
      <c r="L24" s="127">
        <f>F24/H24*100-100</f>
        <v>93.926766397925462</v>
      </c>
      <c r="M24" s="128"/>
      <c r="N24" s="125">
        <f>N25-N15</f>
        <v>11430.574726999999</v>
      </c>
      <c r="O24" s="125"/>
      <c r="P24" s="125">
        <f>P25-P15</f>
        <v>8626.567038000001</v>
      </c>
      <c r="Q24" s="125"/>
      <c r="R24" s="126">
        <f>N24-P24</f>
        <v>2804.0076889999982</v>
      </c>
      <c r="S24" s="126"/>
      <c r="T24" s="127">
        <f>N24/P24*100-100</f>
        <v>32.504328508065299</v>
      </c>
      <c r="U24" s="129"/>
      <c r="V24" s="130"/>
      <c r="W24" s="130"/>
    </row>
    <row r="25" spans="1:23" ht="30" customHeight="1">
      <c r="A25" s="251" t="s">
        <v>676</v>
      </c>
      <c r="B25" s="251"/>
      <c r="C25" s="251"/>
      <c r="D25" s="251"/>
      <c r="E25" s="211"/>
      <c r="F25" s="115">
        <v>4070.8533859999993</v>
      </c>
      <c r="G25" s="115"/>
      <c r="H25" s="115">
        <v>2111.8739670000004</v>
      </c>
      <c r="I25" s="115"/>
      <c r="J25" s="116">
        <f>F25-H25</f>
        <v>1958.9794189999989</v>
      </c>
      <c r="K25" s="124"/>
      <c r="L25" s="117">
        <f>F25/H25*100-100</f>
        <v>92.760242780150634</v>
      </c>
      <c r="M25" s="118"/>
      <c r="N25" s="115">
        <v>12287.403992</v>
      </c>
      <c r="O25" s="115"/>
      <c r="P25" s="115">
        <v>9335.0616410000002</v>
      </c>
      <c r="Q25" s="115"/>
      <c r="R25" s="116">
        <f>N25-P25</f>
        <v>2952.3423509999993</v>
      </c>
      <c r="S25" s="124"/>
      <c r="T25" s="117">
        <f>N25/P25*100-100</f>
        <v>31.626383033542936</v>
      </c>
      <c r="U25" s="20"/>
      <c r="V25" s="122"/>
      <c r="W25" s="122"/>
    </row>
    <row r="26" spans="1:23" ht="30" customHeight="1">
      <c r="A26" s="249" t="s">
        <v>677</v>
      </c>
      <c r="B26" s="249"/>
      <c r="C26" s="249"/>
      <c r="D26" s="249"/>
      <c r="E26" s="125"/>
      <c r="F26" s="125">
        <v>1566.0343090000003</v>
      </c>
      <c r="G26" s="125"/>
      <c r="H26" s="125">
        <v>981.28298899999993</v>
      </c>
      <c r="I26" s="125"/>
      <c r="J26" s="126">
        <f>F26-H26</f>
        <v>584.75132000000042</v>
      </c>
      <c r="K26" s="126"/>
      <c r="L26" s="127">
        <f>F26/H26*100-100</f>
        <v>59.590487815946489</v>
      </c>
      <c r="M26" s="131"/>
      <c r="N26" s="125">
        <f>N27+N15</f>
        <v>4701.5678049999988</v>
      </c>
      <c r="O26" s="125"/>
      <c r="P26" s="125">
        <f>P27+P15</f>
        <v>3684.4959459999995</v>
      </c>
      <c r="Q26" s="72"/>
      <c r="R26" s="126">
        <f>N26-P26</f>
        <v>1017.0718589999992</v>
      </c>
      <c r="S26" s="126"/>
      <c r="T26" s="127">
        <f>N26/P26*100-100</f>
        <v>27.604097654230372</v>
      </c>
      <c r="U26" s="20"/>
      <c r="V26" s="122"/>
      <c r="W26" s="122"/>
    </row>
    <row r="27" spans="1:23" ht="30" customHeight="1">
      <c r="A27" s="250" t="s">
        <v>678</v>
      </c>
      <c r="B27" s="250"/>
      <c r="C27" s="250"/>
      <c r="D27" s="250"/>
      <c r="E27" s="123"/>
      <c r="F27" s="115">
        <v>1267.0381510000002</v>
      </c>
      <c r="G27" s="115"/>
      <c r="H27" s="115">
        <v>814.39954499999988</v>
      </c>
      <c r="I27" s="115"/>
      <c r="J27" s="116">
        <f>F27-H27</f>
        <v>452.63860600000032</v>
      </c>
      <c r="K27" s="124"/>
      <c r="L27" s="117">
        <f>F27/H27*100-100</f>
        <v>55.579427662867914</v>
      </c>
      <c r="M27" s="118"/>
      <c r="N27" s="115">
        <v>3844.7385399999989</v>
      </c>
      <c r="O27" s="115"/>
      <c r="P27" s="115">
        <v>2976.0013429999995</v>
      </c>
      <c r="Q27" s="115"/>
      <c r="R27" s="116">
        <f>N27-P27</f>
        <v>868.73719699999947</v>
      </c>
      <c r="S27" s="124"/>
      <c r="T27" s="117">
        <f>N27/P27*100-100</f>
        <v>29.191424897821349</v>
      </c>
      <c r="U27" s="20"/>
      <c r="V27" s="122"/>
      <c r="W27" s="122"/>
    </row>
    <row r="28" spans="1:23" ht="3" customHeight="1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>
      <c r="A34" s="242" t="s">
        <v>634</v>
      </c>
      <c r="B34" s="242"/>
      <c r="C34" s="242"/>
      <c r="D34" s="242"/>
      <c r="E34" s="135"/>
      <c r="F34" s="243" t="s">
        <v>635</v>
      </c>
      <c r="G34" s="243"/>
      <c r="H34" s="243"/>
      <c r="I34" s="243"/>
      <c r="J34" s="243"/>
      <c r="K34" s="243"/>
      <c r="L34" s="243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>
      <c r="A35" s="244" t="s">
        <v>636</v>
      </c>
      <c r="B35" s="244"/>
      <c r="C35" s="244"/>
      <c r="D35" s="244"/>
      <c r="E35" s="135"/>
      <c r="F35" s="241" t="s">
        <v>637</v>
      </c>
      <c r="G35" s="241"/>
      <c r="H35" s="241"/>
      <c r="I35" s="241"/>
      <c r="J35" s="241"/>
      <c r="K35" s="241"/>
      <c r="L35" s="241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>
      <c r="A36" s="242" t="s">
        <v>638</v>
      </c>
      <c r="B36" s="242"/>
      <c r="C36" s="242"/>
      <c r="D36" s="242"/>
      <c r="E36" s="135"/>
      <c r="F36" s="243" t="s">
        <v>637</v>
      </c>
      <c r="G36" s="243"/>
      <c r="H36" s="243"/>
      <c r="I36" s="243"/>
      <c r="J36" s="243"/>
      <c r="K36" s="243"/>
      <c r="L36" s="243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>
      <c r="A37" s="240" t="s">
        <v>639</v>
      </c>
      <c r="B37" s="240"/>
      <c r="C37" s="240"/>
      <c r="D37" s="240"/>
      <c r="E37" s="135"/>
      <c r="F37" s="241" t="s">
        <v>635</v>
      </c>
      <c r="G37" s="241"/>
      <c r="H37" s="241"/>
      <c r="I37" s="241"/>
      <c r="J37" s="241"/>
      <c r="K37" s="241"/>
      <c r="L37" s="241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>
      <c r="A39" s="20"/>
      <c r="B39" s="72"/>
      <c r="C39" s="72"/>
      <c r="D39" s="1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27:D27"/>
    <mergeCell ref="A11:D11"/>
    <mergeCell ref="A23:D23"/>
    <mergeCell ref="A24:D24"/>
    <mergeCell ref="A25:D25"/>
    <mergeCell ref="A26:D26"/>
    <mergeCell ref="A1:T1"/>
    <mergeCell ref="A2:T2"/>
    <mergeCell ref="A5:D9"/>
    <mergeCell ref="F5:L5"/>
    <mergeCell ref="N5:T5"/>
    <mergeCell ref="F7:J7"/>
    <mergeCell ref="N7:R7"/>
    <mergeCell ref="A37:D37"/>
    <mergeCell ref="F37:L37"/>
    <mergeCell ref="A34:D34"/>
    <mergeCell ref="F34:L34"/>
    <mergeCell ref="A35:D35"/>
    <mergeCell ref="F35:L35"/>
    <mergeCell ref="A36:D36"/>
    <mergeCell ref="F36:L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ColWidth="9.109375" defaultRowHeight="13.8"/>
  <cols>
    <col min="1" max="1" width="5" style="9" customWidth="1"/>
    <col min="2" max="2" width="7.6640625" style="9" customWidth="1"/>
    <col min="3" max="21" width="9" style="9" customWidth="1"/>
    <col min="22" max="22" width="5" style="9" customWidth="1"/>
    <col min="23" max="16384" width="9.109375" style="9"/>
  </cols>
  <sheetData>
    <row r="1" spans="1:23" ht="2.25" hidden="1" customHeight="1"/>
    <row r="2" spans="1:23" ht="21" customHeight="1">
      <c r="A2" s="236" t="s">
        <v>351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 customHeight="1" thickBot="1">
      <c r="A3" s="262" t="s">
        <v>574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>
      <c r="A4" s="263" t="s">
        <v>162</v>
      </c>
      <c r="B4" s="263" t="s">
        <v>163</v>
      </c>
      <c r="C4" s="237" t="s">
        <v>681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263" t="s">
        <v>536</v>
      </c>
      <c r="W4" s="263" t="s">
        <v>523</v>
      </c>
    </row>
    <row r="5" spans="1:23" ht="21" customHeight="1" thickBot="1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>
      <c r="A6" s="100">
        <v>2020</v>
      </c>
      <c r="B6" s="97" t="s">
        <v>339</v>
      </c>
      <c r="C6" s="141">
        <v>107.30380299999999</v>
      </c>
      <c r="D6" s="141">
        <v>206.02176000000003</v>
      </c>
      <c r="E6" s="141">
        <v>40.416167000000002</v>
      </c>
      <c r="F6" s="141">
        <v>406.50883200000004</v>
      </c>
      <c r="G6" s="141">
        <v>161.52032600000004</v>
      </c>
      <c r="H6" s="141">
        <v>1676.7693029999989</v>
      </c>
      <c r="I6" s="141">
        <v>641.63622399999997</v>
      </c>
      <c r="J6" s="141">
        <v>9.9817399999999985</v>
      </c>
      <c r="K6" s="141">
        <v>247.93524300000001</v>
      </c>
      <c r="L6" s="141">
        <v>608.52529200000015</v>
      </c>
      <c r="M6" s="141">
        <v>454.76311299999992</v>
      </c>
      <c r="N6" s="141">
        <v>371.34643599999998</v>
      </c>
      <c r="O6" s="141">
        <v>163.01229599999999</v>
      </c>
      <c r="P6" s="141">
        <v>16.859511000000001</v>
      </c>
      <c r="Q6" s="141">
        <v>496.36327799999998</v>
      </c>
      <c r="R6" s="141">
        <v>166.911798</v>
      </c>
      <c r="S6" s="141">
        <v>418.69316399999991</v>
      </c>
      <c r="T6" s="141">
        <v>415.011393</v>
      </c>
      <c r="U6" s="141">
        <v>1.003957</v>
      </c>
      <c r="V6" s="100">
        <v>2020</v>
      </c>
      <c r="W6" s="97" t="s">
        <v>539</v>
      </c>
    </row>
    <row r="7" spans="1:23" ht="9" customHeight="1">
      <c r="A7" s="96"/>
      <c r="B7" s="97" t="s">
        <v>340</v>
      </c>
      <c r="C7" s="141">
        <v>99.534515999999996</v>
      </c>
      <c r="D7" s="141">
        <v>195.75620299999997</v>
      </c>
      <c r="E7" s="141">
        <v>40.926392999999997</v>
      </c>
      <c r="F7" s="141">
        <v>395.41682500000002</v>
      </c>
      <c r="G7" s="141">
        <v>160.04882699999999</v>
      </c>
      <c r="H7" s="141">
        <v>1616.6344549999994</v>
      </c>
      <c r="I7" s="141">
        <v>497.66074499999996</v>
      </c>
      <c r="J7" s="141">
        <v>9.9496789999999997</v>
      </c>
      <c r="K7" s="141">
        <v>204.64123499999999</v>
      </c>
      <c r="L7" s="141">
        <v>573.84941700000036</v>
      </c>
      <c r="M7" s="141">
        <v>414.68908999999996</v>
      </c>
      <c r="N7" s="141">
        <v>475.77725499999997</v>
      </c>
      <c r="O7" s="141">
        <v>287.35667699999999</v>
      </c>
      <c r="P7" s="141">
        <v>17.940680999999998</v>
      </c>
      <c r="Q7" s="141">
        <v>499.44865399999998</v>
      </c>
      <c r="R7" s="141">
        <v>155.457269</v>
      </c>
      <c r="S7" s="141">
        <v>364.75725999999997</v>
      </c>
      <c r="T7" s="141">
        <v>405.18922699999996</v>
      </c>
      <c r="U7" s="141">
        <v>5.0436360000000002</v>
      </c>
      <c r="V7" s="96"/>
      <c r="W7" s="97" t="s">
        <v>540</v>
      </c>
    </row>
    <row r="8" spans="1:23" ht="9" customHeight="1">
      <c r="A8" s="96"/>
      <c r="B8" s="97" t="s">
        <v>341</v>
      </c>
      <c r="C8" s="141">
        <v>112.456052</v>
      </c>
      <c r="D8" s="141">
        <v>237.930013</v>
      </c>
      <c r="E8" s="141">
        <v>37.797421999999997</v>
      </c>
      <c r="F8" s="141">
        <v>439.09081199999997</v>
      </c>
      <c r="G8" s="141">
        <v>182.48132400000006</v>
      </c>
      <c r="H8" s="141">
        <v>1716.8207</v>
      </c>
      <c r="I8" s="141">
        <v>478.61743799999994</v>
      </c>
      <c r="J8" s="141">
        <v>2.1348069999999999</v>
      </c>
      <c r="K8" s="141">
        <v>179.906362</v>
      </c>
      <c r="L8" s="141">
        <v>566.56066900000008</v>
      </c>
      <c r="M8" s="141">
        <v>412.77966500000002</v>
      </c>
      <c r="N8" s="141">
        <v>381.19572199999999</v>
      </c>
      <c r="O8" s="141">
        <v>80.086263000000002</v>
      </c>
      <c r="P8" s="141">
        <v>18.037347999999998</v>
      </c>
      <c r="Q8" s="141">
        <v>380.98448100000002</v>
      </c>
      <c r="R8" s="141">
        <v>134.06866300000002</v>
      </c>
      <c r="S8" s="141">
        <v>273.76924500000001</v>
      </c>
      <c r="T8" s="141">
        <v>429.96935500000006</v>
      </c>
      <c r="U8" s="141">
        <v>0.55634700000000004</v>
      </c>
      <c r="V8" s="96"/>
      <c r="W8" s="97" t="s">
        <v>541</v>
      </c>
    </row>
    <row r="9" spans="1:23" ht="9" customHeight="1">
      <c r="A9" s="96"/>
      <c r="B9" s="97" t="s">
        <v>342</v>
      </c>
      <c r="C9" s="141">
        <v>111.96109100000001</v>
      </c>
      <c r="D9" s="141">
        <v>214.54213800000002</v>
      </c>
      <c r="E9" s="141">
        <v>46.582169999999998</v>
      </c>
      <c r="F9" s="141">
        <v>356.94119000000001</v>
      </c>
      <c r="G9" s="141">
        <v>139.06368200000003</v>
      </c>
      <c r="H9" s="141">
        <v>1204.7644640000001</v>
      </c>
      <c r="I9" s="141">
        <v>233.23598699999999</v>
      </c>
      <c r="J9" s="141">
        <v>2.614087</v>
      </c>
      <c r="K9" s="141">
        <v>158.41343600000002</v>
      </c>
      <c r="L9" s="141">
        <v>419.68694400000004</v>
      </c>
      <c r="M9" s="141">
        <v>298.83737500000001</v>
      </c>
      <c r="N9" s="141">
        <v>99.442128999999994</v>
      </c>
      <c r="O9" s="141">
        <v>18.771444000000002</v>
      </c>
      <c r="P9" s="141">
        <v>6.1680200000000003</v>
      </c>
      <c r="Q9" s="141">
        <v>140.920783</v>
      </c>
      <c r="R9" s="141">
        <v>84.481363999999985</v>
      </c>
      <c r="S9" s="141">
        <v>216.38354400000003</v>
      </c>
      <c r="T9" s="141">
        <v>357.280057</v>
      </c>
      <c r="U9" s="141">
        <v>1.215144</v>
      </c>
      <c r="V9" s="96"/>
      <c r="W9" s="97" t="s">
        <v>542</v>
      </c>
    </row>
    <row r="10" spans="1:23" ht="9" customHeight="1">
      <c r="A10" s="96"/>
      <c r="B10" s="97" t="s">
        <v>343</v>
      </c>
      <c r="C10" s="141">
        <v>127.411146</v>
      </c>
      <c r="D10" s="141">
        <v>208.29602900000003</v>
      </c>
      <c r="E10" s="141">
        <v>40.266604000000001</v>
      </c>
      <c r="F10" s="141">
        <v>350.19946899999997</v>
      </c>
      <c r="G10" s="141">
        <v>134.833009</v>
      </c>
      <c r="H10" s="141">
        <v>1251.0353009999999</v>
      </c>
      <c r="I10" s="141">
        <v>35.077640000000002</v>
      </c>
      <c r="J10" s="141">
        <v>3.4346950000000001</v>
      </c>
      <c r="K10" s="141">
        <v>135.88540900000001</v>
      </c>
      <c r="L10" s="141">
        <v>497.74489599999993</v>
      </c>
      <c r="M10" s="141">
        <v>340.74500599999999</v>
      </c>
      <c r="N10" s="141">
        <v>168.76293199999998</v>
      </c>
      <c r="O10" s="141">
        <v>33.962682999999998</v>
      </c>
      <c r="P10" s="141">
        <v>14.712089000000001</v>
      </c>
      <c r="Q10" s="141">
        <v>230.74144099999998</v>
      </c>
      <c r="R10" s="141">
        <v>116.28386700000001</v>
      </c>
      <c r="S10" s="141">
        <v>284.765626</v>
      </c>
      <c r="T10" s="141">
        <v>379.56965900000006</v>
      </c>
      <c r="U10" s="141">
        <v>16.170294000000002</v>
      </c>
      <c r="V10" s="96"/>
      <c r="W10" s="97" t="s">
        <v>543</v>
      </c>
    </row>
    <row r="11" spans="1:23" ht="9" customHeight="1">
      <c r="A11" s="96"/>
      <c r="B11" s="97" t="s">
        <v>344</v>
      </c>
      <c r="C11" s="141">
        <v>105.11388600000001</v>
      </c>
      <c r="D11" s="141">
        <v>217.65362399999998</v>
      </c>
      <c r="E11" s="141">
        <v>40.173237</v>
      </c>
      <c r="F11" s="141">
        <v>393.29775100000001</v>
      </c>
      <c r="G11" s="141">
        <v>140.17256700000002</v>
      </c>
      <c r="H11" s="141">
        <v>1418.9189340000003</v>
      </c>
      <c r="I11" s="141">
        <v>96.842917</v>
      </c>
      <c r="J11" s="141">
        <v>8.3852670000000007</v>
      </c>
      <c r="K11" s="141">
        <v>170.02540799999997</v>
      </c>
      <c r="L11" s="141">
        <v>620.34603299999981</v>
      </c>
      <c r="M11" s="141">
        <v>380.65838899999989</v>
      </c>
      <c r="N11" s="141">
        <v>194.01423400000002</v>
      </c>
      <c r="O11" s="141">
        <v>142.07913099999999</v>
      </c>
      <c r="P11" s="141">
        <v>26.185418000000002</v>
      </c>
      <c r="Q11" s="141">
        <v>336.84614800000003</v>
      </c>
      <c r="R11" s="141">
        <v>150.89416299999999</v>
      </c>
      <c r="S11" s="141">
        <v>311.23080899999968</v>
      </c>
      <c r="T11" s="141">
        <v>393.86384100000004</v>
      </c>
      <c r="U11" s="141">
        <v>5.3508330000000006</v>
      </c>
      <c r="V11" s="96"/>
      <c r="W11" s="97" t="s">
        <v>544</v>
      </c>
    </row>
    <row r="12" spans="1:23" ht="9" customHeight="1">
      <c r="A12" s="96"/>
      <c r="B12" s="97" t="s">
        <v>345</v>
      </c>
      <c r="C12" s="141">
        <v>144.25965000000002</v>
      </c>
      <c r="D12" s="141">
        <v>220.01886000000002</v>
      </c>
      <c r="E12" s="141">
        <v>47.993040999999998</v>
      </c>
      <c r="F12" s="141">
        <v>416.023909</v>
      </c>
      <c r="G12" s="141">
        <v>156.76178100000001</v>
      </c>
      <c r="H12" s="141">
        <v>1622.619146</v>
      </c>
      <c r="I12" s="141">
        <v>183.748065</v>
      </c>
      <c r="J12" s="141">
        <v>11.077216999999999</v>
      </c>
      <c r="K12" s="141">
        <v>203.03452500000003</v>
      </c>
      <c r="L12" s="141">
        <v>656.79963499999997</v>
      </c>
      <c r="M12" s="141">
        <v>425.67873500000002</v>
      </c>
      <c r="N12" s="141">
        <v>242.944377</v>
      </c>
      <c r="O12" s="141">
        <v>168.14670899999999</v>
      </c>
      <c r="P12" s="141">
        <v>26.602563</v>
      </c>
      <c r="Q12" s="141">
        <v>363.58597600000002</v>
      </c>
      <c r="R12" s="141">
        <v>175.62775400000004</v>
      </c>
      <c r="S12" s="141">
        <v>349.97839299999998</v>
      </c>
      <c r="T12" s="141">
        <v>397.97046200000005</v>
      </c>
      <c r="U12" s="141">
        <v>10.120637</v>
      </c>
      <c r="V12" s="96"/>
      <c r="W12" s="97" t="s">
        <v>545</v>
      </c>
    </row>
    <row r="13" spans="1:23" ht="9" customHeight="1">
      <c r="A13" s="96"/>
      <c r="B13" s="97" t="s">
        <v>346</v>
      </c>
      <c r="C13" s="141">
        <v>100.332437</v>
      </c>
      <c r="D13" s="141">
        <v>229.08757799999995</v>
      </c>
      <c r="E13" s="141">
        <v>35.254891999999998</v>
      </c>
      <c r="F13" s="141">
        <v>382.606022</v>
      </c>
      <c r="G13" s="141">
        <v>141.62007599999998</v>
      </c>
      <c r="H13" s="141">
        <v>1201.7583399999999</v>
      </c>
      <c r="I13" s="141">
        <v>267.33960500000001</v>
      </c>
      <c r="J13" s="141">
        <v>11.225751000000001</v>
      </c>
      <c r="K13" s="141">
        <v>178.99534300000002</v>
      </c>
      <c r="L13" s="141">
        <v>522.50158400000009</v>
      </c>
      <c r="M13" s="141">
        <v>342.08567800000003</v>
      </c>
      <c r="N13" s="141">
        <v>189.96313800000001</v>
      </c>
      <c r="O13" s="141">
        <v>165.74360000000001</v>
      </c>
      <c r="P13" s="141">
        <v>18.706401</v>
      </c>
      <c r="Q13" s="141">
        <v>317.81989100000004</v>
      </c>
      <c r="R13" s="141">
        <v>146.43060699999998</v>
      </c>
      <c r="S13" s="141">
        <v>345.11104799999976</v>
      </c>
      <c r="T13" s="141">
        <v>341.94816300000002</v>
      </c>
      <c r="U13" s="141">
        <v>7.191459</v>
      </c>
      <c r="V13" s="96"/>
      <c r="W13" s="97" t="s">
        <v>546</v>
      </c>
    </row>
    <row r="14" spans="1:23" ht="9" customHeight="1">
      <c r="A14" s="96"/>
      <c r="B14" s="97" t="s">
        <v>347</v>
      </c>
      <c r="C14" s="141">
        <v>90.301797999999991</v>
      </c>
      <c r="D14" s="141">
        <v>250.94534600000003</v>
      </c>
      <c r="E14" s="141">
        <v>48.887011999999999</v>
      </c>
      <c r="F14" s="141">
        <v>428.17634299999997</v>
      </c>
      <c r="G14" s="141">
        <v>165.08983100000006</v>
      </c>
      <c r="H14" s="141">
        <v>1611.1470939999995</v>
      </c>
      <c r="I14" s="141">
        <v>339.40443999999997</v>
      </c>
      <c r="J14" s="141">
        <v>8.0608389999999996</v>
      </c>
      <c r="K14" s="141">
        <v>144.35823799999997</v>
      </c>
      <c r="L14" s="141">
        <v>644.3397970000002</v>
      </c>
      <c r="M14" s="141">
        <v>495.10958999999997</v>
      </c>
      <c r="N14" s="141">
        <v>291.86134099999998</v>
      </c>
      <c r="O14" s="141">
        <v>129.94901099999998</v>
      </c>
      <c r="P14" s="141">
        <v>50.442056000000008</v>
      </c>
      <c r="Q14" s="141">
        <v>485.60575200000005</v>
      </c>
      <c r="R14" s="141">
        <v>171.70387000000002</v>
      </c>
      <c r="S14" s="141">
        <v>392.6387039999999</v>
      </c>
      <c r="T14" s="141">
        <v>404.19117499999999</v>
      </c>
      <c r="U14" s="141">
        <v>3.1111429999999998</v>
      </c>
      <c r="V14" s="96"/>
      <c r="W14" s="97" t="s">
        <v>547</v>
      </c>
    </row>
    <row r="15" spans="1:23" ht="9" customHeight="1">
      <c r="A15" s="96"/>
      <c r="B15" s="97" t="s">
        <v>348</v>
      </c>
      <c r="C15" s="141">
        <v>112.49935300000001</v>
      </c>
      <c r="D15" s="141">
        <v>247.955108</v>
      </c>
      <c r="E15" s="141">
        <v>43.592282999999995</v>
      </c>
      <c r="F15" s="141">
        <v>432.56069300000001</v>
      </c>
      <c r="G15" s="141">
        <v>146.58951600000003</v>
      </c>
      <c r="H15" s="141">
        <v>1702.8094369999999</v>
      </c>
      <c r="I15" s="141">
        <v>284.94448199999999</v>
      </c>
      <c r="J15" s="141">
        <v>12.026279000000001</v>
      </c>
      <c r="K15" s="141">
        <v>180.62930100000003</v>
      </c>
      <c r="L15" s="141">
        <v>711.9732620000002</v>
      </c>
      <c r="M15" s="141">
        <v>513.19444899999985</v>
      </c>
      <c r="N15" s="141">
        <v>311.07255800000001</v>
      </c>
      <c r="O15" s="141">
        <v>166.44625500000001</v>
      </c>
      <c r="P15" s="141">
        <v>20.852663</v>
      </c>
      <c r="Q15" s="141">
        <v>499.50335200000001</v>
      </c>
      <c r="R15" s="141">
        <v>183.52132600000002</v>
      </c>
      <c r="S15" s="141">
        <v>420.22878100000014</v>
      </c>
      <c r="T15" s="141">
        <v>452.87048900000002</v>
      </c>
      <c r="U15" s="141">
        <v>0.74815900000000002</v>
      </c>
      <c r="V15" s="96"/>
      <c r="W15" s="97" t="s">
        <v>548</v>
      </c>
    </row>
    <row r="16" spans="1:23" ht="9" customHeight="1">
      <c r="A16" s="96"/>
      <c r="B16" s="97" t="s">
        <v>349</v>
      </c>
      <c r="C16" s="141">
        <v>101.396497</v>
      </c>
      <c r="D16" s="141">
        <v>227.27424099999999</v>
      </c>
      <c r="E16" s="141">
        <v>41.81579</v>
      </c>
      <c r="F16" s="141">
        <v>398.03896499999996</v>
      </c>
      <c r="G16" s="141">
        <v>159.86811299999997</v>
      </c>
      <c r="H16" s="141">
        <v>1693.2581809999997</v>
      </c>
      <c r="I16" s="141">
        <v>186.26531199999997</v>
      </c>
      <c r="J16" s="141">
        <v>4.135993</v>
      </c>
      <c r="K16" s="141">
        <v>161.10807800000003</v>
      </c>
      <c r="L16" s="141">
        <v>759.74993600000028</v>
      </c>
      <c r="M16" s="141">
        <v>460.85151300000001</v>
      </c>
      <c r="N16" s="141">
        <v>328.63325099999997</v>
      </c>
      <c r="O16" s="141">
        <v>148.05789100000001</v>
      </c>
      <c r="P16" s="141">
        <v>19.691271</v>
      </c>
      <c r="Q16" s="141">
        <v>469.18996799999996</v>
      </c>
      <c r="R16" s="141">
        <v>184.31447599999996</v>
      </c>
      <c r="S16" s="141">
        <v>350.74163999999996</v>
      </c>
      <c r="T16" s="141">
        <v>412.87157399999995</v>
      </c>
      <c r="U16" s="141">
        <v>6.3353650000000004</v>
      </c>
      <c r="V16" s="96"/>
      <c r="W16" s="97" t="s">
        <v>549</v>
      </c>
    </row>
    <row r="17" spans="1:23" ht="9" customHeight="1">
      <c r="A17" s="96"/>
      <c r="B17" s="97" t="s">
        <v>350</v>
      </c>
      <c r="C17" s="141">
        <v>117.039929</v>
      </c>
      <c r="D17" s="141">
        <v>221.13815599999998</v>
      </c>
      <c r="E17" s="141">
        <v>41.348447</v>
      </c>
      <c r="F17" s="141">
        <v>396.74748099999999</v>
      </c>
      <c r="G17" s="141">
        <v>146.52534300000002</v>
      </c>
      <c r="H17" s="141">
        <v>1493.6342409999993</v>
      </c>
      <c r="I17" s="141">
        <v>262.33384699999999</v>
      </c>
      <c r="J17" s="141">
        <v>3.8289960000000001</v>
      </c>
      <c r="K17" s="141">
        <v>177.815943</v>
      </c>
      <c r="L17" s="141">
        <v>686.16340300000013</v>
      </c>
      <c r="M17" s="141">
        <v>458.92409700000002</v>
      </c>
      <c r="N17" s="141">
        <v>326.24778300000003</v>
      </c>
      <c r="O17" s="141">
        <v>89.471184000000008</v>
      </c>
      <c r="P17" s="141">
        <v>17.655868999999999</v>
      </c>
      <c r="Q17" s="141">
        <v>351.29890499999999</v>
      </c>
      <c r="R17" s="141">
        <v>175.05413000000001</v>
      </c>
      <c r="S17" s="141">
        <v>361.19439300000022</v>
      </c>
      <c r="T17" s="141">
        <v>368.97698300000002</v>
      </c>
      <c r="U17" s="141">
        <v>1.3872869999999999</v>
      </c>
      <c r="V17" s="96"/>
      <c r="W17" s="97" t="s">
        <v>550</v>
      </c>
    </row>
    <row r="18" spans="1:23" ht="9" customHeight="1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>
      <c r="A19" s="100">
        <v>2021</v>
      </c>
      <c r="B19" s="97" t="s">
        <v>339</v>
      </c>
      <c r="C19" s="141">
        <v>118.87130799999998</v>
      </c>
      <c r="D19" s="141">
        <v>193.732181</v>
      </c>
      <c r="E19" s="141">
        <v>39.532935000000002</v>
      </c>
      <c r="F19" s="141">
        <v>352.14580799999999</v>
      </c>
      <c r="G19" s="141">
        <v>145.75004299999998</v>
      </c>
      <c r="H19" s="141">
        <v>1601.608819</v>
      </c>
      <c r="I19" s="141">
        <v>242.834371</v>
      </c>
      <c r="J19" s="141">
        <v>6.483276</v>
      </c>
      <c r="K19" s="141">
        <v>233.55706500000002</v>
      </c>
      <c r="L19" s="141">
        <v>587.08945599999993</v>
      </c>
      <c r="M19" s="141">
        <v>437.36828600000007</v>
      </c>
      <c r="N19" s="141">
        <v>267.803764</v>
      </c>
      <c r="O19" s="141">
        <v>52.177648999999995</v>
      </c>
      <c r="P19" s="141">
        <v>12.227080000000001</v>
      </c>
      <c r="Q19" s="141">
        <v>426.79556499999995</v>
      </c>
      <c r="R19" s="141">
        <v>149.04987600000001</v>
      </c>
      <c r="S19" s="141">
        <v>281.54177300000009</v>
      </c>
      <c r="T19" s="141">
        <v>365.03911600000004</v>
      </c>
      <c r="U19" s="141">
        <v>1.658474</v>
      </c>
      <c r="V19" s="100">
        <v>2021</v>
      </c>
      <c r="W19" s="97" t="s">
        <v>539</v>
      </c>
    </row>
    <row r="20" spans="1:23" ht="9" customHeight="1">
      <c r="A20" s="96"/>
      <c r="B20" s="97" t="s">
        <v>340</v>
      </c>
      <c r="C20" s="141">
        <v>81.498007000000001</v>
      </c>
      <c r="D20" s="141">
        <v>178.21167400000002</v>
      </c>
      <c r="E20" s="141">
        <v>42.416079999999994</v>
      </c>
      <c r="F20" s="141">
        <v>358.87308000000002</v>
      </c>
      <c r="G20" s="141">
        <v>160.863249</v>
      </c>
      <c r="H20" s="141">
        <v>1662.0873599999995</v>
      </c>
      <c r="I20" s="141">
        <v>386.29847000000001</v>
      </c>
      <c r="J20" s="141">
        <v>8.7191399999999994</v>
      </c>
      <c r="K20" s="141">
        <v>206.01292699999993</v>
      </c>
      <c r="L20" s="141">
        <v>622.49487099999976</v>
      </c>
      <c r="M20" s="141">
        <v>443.51320000000015</v>
      </c>
      <c r="N20" s="141">
        <v>299.11710799999997</v>
      </c>
      <c r="O20" s="141">
        <v>81.394393000000008</v>
      </c>
      <c r="P20" s="141">
        <v>15.899611999999999</v>
      </c>
      <c r="Q20" s="141">
        <v>434.08385800000002</v>
      </c>
      <c r="R20" s="141">
        <v>143.061688</v>
      </c>
      <c r="S20" s="141">
        <v>255.40764399999995</v>
      </c>
      <c r="T20" s="141">
        <v>386.35714200000007</v>
      </c>
      <c r="U20" s="141">
        <v>1.214464</v>
      </c>
      <c r="V20" s="96"/>
      <c r="W20" s="97" t="s">
        <v>540</v>
      </c>
    </row>
    <row r="21" spans="1:23" ht="9" customHeight="1">
      <c r="A21" s="96"/>
      <c r="B21" s="97" t="s">
        <v>341</v>
      </c>
      <c r="C21" s="141">
        <v>138.59107299999999</v>
      </c>
      <c r="D21" s="141">
        <v>241.46151900000004</v>
      </c>
      <c r="E21" s="141">
        <v>39.367609999999999</v>
      </c>
      <c r="F21" s="141">
        <v>425.29142299999995</v>
      </c>
      <c r="G21" s="141">
        <v>210.75982700000006</v>
      </c>
      <c r="H21" s="141">
        <v>1990.6791310000012</v>
      </c>
      <c r="I21" s="141">
        <v>371.54569299999997</v>
      </c>
      <c r="J21" s="141">
        <v>3.2671420000000002</v>
      </c>
      <c r="K21" s="141">
        <v>217.74079799999998</v>
      </c>
      <c r="L21" s="141">
        <v>726.00787700000001</v>
      </c>
      <c r="M21" s="141">
        <v>530.39042900000015</v>
      </c>
      <c r="N21" s="141">
        <v>335.26280800000001</v>
      </c>
      <c r="O21" s="141">
        <v>179.58922100000001</v>
      </c>
      <c r="P21" s="141">
        <v>21.539076000000001</v>
      </c>
      <c r="Q21" s="141">
        <v>488.39381099999997</v>
      </c>
      <c r="R21" s="141">
        <v>168.918789</v>
      </c>
      <c r="S21" s="141">
        <v>309.19954699999994</v>
      </c>
      <c r="T21" s="141">
        <v>441.56874000000005</v>
      </c>
      <c r="U21" s="141">
        <v>12.329080999999999</v>
      </c>
      <c r="V21" s="96"/>
      <c r="W21" s="97" t="s">
        <v>541</v>
      </c>
    </row>
    <row r="22" spans="1:23" ht="9" customHeight="1">
      <c r="A22" s="96"/>
      <c r="B22" s="97" t="s">
        <v>342</v>
      </c>
      <c r="C22" s="141">
        <v>118.352306</v>
      </c>
      <c r="D22" s="141">
        <v>232.313748</v>
      </c>
      <c r="E22" s="141">
        <v>59.933751999999998</v>
      </c>
      <c r="F22" s="141">
        <v>403.17818600000004</v>
      </c>
      <c r="G22" s="141">
        <v>184.024486</v>
      </c>
      <c r="H22" s="141">
        <v>1949.0652430000005</v>
      </c>
      <c r="I22" s="141">
        <v>367.41304599999995</v>
      </c>
      <c r="J22" s="141">
        <v>8.3614709999999999</v>
      </c>
      <c r="K22" s="141">
        <v>264.17928900000004</v>
      </c>
      <c r="L22" s="141">
        <v>636.74419899999975</v>
      </c>
      <c r="M22" s="141">
        <v>494.78244200000006</v>
      </c>
      <c r="N22" s="141">
        <v>281.21464700000001</v>
      </c>
      <c r="O22" s="141">
        <v>199.09945100000002</v>
      </c>
      <c r="P22" s="141">
        <v>22.066217000000002</v>
      </c>
      <c r="Q22" s="141">
        <v>443.41644399999996</v>
      </c>
      <c r="R22" s="141">
        <v>177.49732600000007</v>
      </c>
      <c r="S22" s="141">
        <v>341.0906809999999</v>
      </c>
      <c r="T22" s="141">
        <v>408.09416799999997</v>
      </c>
      <c r="U22" s="141">
        <v>1.871448</v>
      </c>
      <c r="V22" s="96"/>
      <c r="W22" s="97" t="s">
        <v>542</v>
      </c>
    </row>
    <row r="23" spans="1:23" ht="9" customHeight="1">
      <c r="A23" s="96"/>
      <c r="B23" s="97" t="s">
        <v>343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96"/>
      <c r="W23" s="97" t="s">
        <v>543</v>
      </c>
    </row>
    <row r="24" spans="1:23" ht="9" customHeight="1">
      <c r="A24" s="96"/>
      <c r="B24" s="97" t="s">
        <v>344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96"/>
      <c r="W24" s="97" t="s">
        <v>544</v>
      </c>
    </row>
    <row r="25" spans="1:23" ht="9" customHeight="1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545</v>
      </c>
    </row>
    <row r="26" spans="1:23" ht="9" customHeight="1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546</v>
      </c>
    </row>
    <row r="27" spans="1:23" ht="9" customHeight="1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/>
    <row r="34" spans="1:16" ht="14.4" thickBot="1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575</v>
      </c>
      <c r="L34" s="259" t="s">
        <v>416</v>
      </c>
      <c r="M34" s="260"/>
      <c r="N34" s="260"/>
      <c r="O34" s="260"/>
      <c r="P34" s="261"/>
    </row>
    <row r="35" spans="1:16" ht="9.75" customHeight="1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/>
    <row r="65" spans="1:21" ht="9.75" customHeight="1">
      <c r="C65" s="152" t="s">
        <v>325</v>
      </c>
      <c r="L65" s="152" t="s">
        <v>596</v>
      </c>
    </row>
    <row r="66" spans="1:21" ht="14.4" thickBot="1"/>
    <row r="67" spans="1:21" ht="14.4" thickBot="1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>
      <c r="A70" s="257" t="s">
        <v>516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>
      <c r="L72" s="141"/>
    </row>
    <row r="73" spans="1:21">
      <c r="L73" s="141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ColWidth="9.109375" defaultRowHeight="13.8"/>
  <cols>
    <col min="1" max="1" width="5" style="9" customWidth="1"/>
    <col min="2" max="2" width="7.6640625" style="9" customWidth="1"/>
    <col min="3" max="21" width="9" style="9" customWidth="1"/>
    <col min="22" max="22" width="5" style="9" customWidth="1"/>
    <col min="23" max="16384" width="9.109375" style="9"/>
  </cols>
  <sheetData>
    <row r="1" spans="1:23" ht="2.25" hidden="1" customHeight="1"/>
    <row r="2" spans="1:23" ht="21" customHeight="1">
      <c r="A2" s="236" t="s">
        <v>352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 customHeight="1" thickBot="1">
      <c r="A3" s="262" t="s">
        <v>598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>
      <c r="A4" s="263" t="s">
        <v>162</v>
      </c>
      <c r="B4" s="263" t="s">
        <v>163</v>
      </c>
      <c r="C4" s="237" t="s">
        <v>681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263" t="s">
        <v>536</v>
      </c>
      <c r="W4" s="263" t="s">
        <v>523</v>
      </c>
    </row>
    <row r="5" spans="1:23" ht="21" customHeight="1" thickBot="1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>
      <c r="A6" s="100">
        <v>2020</v>
      </c>
      <c r="B6" s="97" t="s">
        <v>339</v>
      </c>
      <c r="C6" s="141">
        <v>25.411554000000002</v>
      </c>
      <c r="D6" s="141">
        <v>125.852942</v>
      </c>
      <c r="E6" s="141">
        <v>29.615835999999998</v>
      </c>
      <c r="F6" s="141">
        <v>325.77196399999985</v>
      </c>
      <c r="G6" s="141">
        <v>122.575728</v>
      </c>
      <c r="H6" s="141">
        <v>1419.8503580000006</v>
      </c>
      <c r="I6" s="141">
        <v>6.3802669999999999</v>
      </c>
      <c r="J6" s="141">
        <v>86.968083000000007</v>
      </c>
      <c r="K6" s="141">
        <v>319.52504599999997</v>
      </c>
      <c r="L6" s="141">
        <v>465.10800800000004</v>
      </c>
      <c r="M6" s="141">
        <v>254.45373500000008</v>
      </c>
      <c r="N6" s="141">
        <v>332.735567</v>
      </c>
      <c r="O6" s="141">
        <v>111.19940200000001</v>
      </c>
      <c r="P6" s="141">
        <v>31.924116999999999</v>
      </c>
      <c r="Q6" s="141">
        <v>553.02993900000001</v>
      </c>
      <c r="R6" s="141">
        <v>121.48726399999998</v>
      </c>
      <c r="S6" s="141">
        <v>530.05131699999981</v>
      </c>
      <c r="T6" s="141">
        <v>281.71348799999993</v>
      </c>
      <c r="U6" s="141">
        <v>2.7443270000000006</v>
      </c>
      <c r="V6" s="100">
        <v>2020</v>
      </c>
      <c r="W6" s="97" t="s">
        <v>539</v>
      </c>
    </row>
    <row r="7" spans="1:23" ht="9" customHeight="1">
      <c r="A7" s="96"/>
      <c r="B7" s="97" t="s">
        <v>340</v>
      </c>
      <c r="C7" s="141">
        <v>15.539361</v>
      </c>
      <c r="D7" s="141">
        <v>121.58853300000001</v>
      </c>
      <c r="E7" s="141">
        <v>29.089400000000005</v>
      </c>
      <c r="F7" s="141">
        <v>303.95647499999995</v>
      </c>
      <c r="G7" s="141">
        <v>111.834057</v>
      </c>
      <c r="H7" s="141">
        <v>1355.4765879999977</v>
      </c>
      <c r="I7" s="141">
        <v>3.4990380000000001</v>
      </c>
      <c r="J7" s="141">
        <v>56.715738999999999</v>
      </c>
      <c r="K7" s="141">
        <v>237.60336999999998</v>
      </c>
      <c r="L7" s="141">
        <v>471.37791799999985</v>
      </c>
      <c r="M7" s="141">
        <v>230.8101760000001</v>
      </c>
      <c r="N7" s="141">
        <v>358.21586200000002</v>
      </c>
      <c r="O7" s="141">
        <v>101.98159399999999</v>
      </c>
      <c r="P7" s="141">
        <v>32.771265999999997</v>
      </c>
      <c r="Q7" s="141">
        <v>543.65916800000002</v>
      </c>
      <c r="R7" s="141">
        <v>122.97440900000001</v>
      </c>
      <c r="S7" s="141">
        <v>493.51197300000007</v>
      </c>
      <c r="T7" s="141">
        <v>281.90715899999998</v>
      </c>
      <c r="U7" s="141">
        <v>3.4811779999999999</v>
      </c>
      <c r="V7" s="96"/>
      <c r="W7" s="97" t="s">
        <v>540</v>
      </c>
    </row>
    <row r="8" spans="1:23" ht="9" customHeight="1">
      <c r="A8" s="96"/>
      <c r="B8" s="97" t="s">
        <v>341</v>
      </c>
      <c r="C8" s="141">
        <v>30.353544000000007</v>
      </c>
      <c r="D8" s="141">
        <v>129.92757699999999</v>
      </c>
      <c r="E8" s="141">
        <v>30.352713999999999</v>
      </c>
      <c r="F8" s="141">
        <v>341.13391699999971</v>
      </c>
      <c r="G8" s="141">
        <v>130.11018100000001</v>
      </c>
      <c r="H8" s="141">
        <v>1461.2853359999976</v>
      </c>
      <c r="I8" s="141">
        <v>0.994251</v>
      </c>
      <c r="J8" s="141">
        <v>42.796348000000002</v>
      </c>
      <c r="K8" s="141">
        <v>188.64541400000007</v>
      </c>
      <c r="L8" s="141">
        <v>397.9656550000002</v>
      </c>
      <c r="M8" s="141">
        <v>234.84312200000011</v>
      </c>
      <c r="N8" s="141">
        <v>199.897874</v>
      </c>
      <c r="O8" s="141">
        <v>72.111892000000012</v>
      </c>
      <c r="P8" s="141">
        <v>27.031005</v>
      </c>
      <c r="Q8" s="141">
        <v>406.21051600000004</v>
      </c>
      <c r="R8" s="141">
        <v>96.074464000000006</v>
      </c>
      <c r="S8" s="141">
        <v>387.95601499999987</v>
      </c>
      <c r="T8" s="141">
        <v>323.64982900000007</v>
      </c>
      <c r="U8" s="141">
        <v>7.4055079999999984</v>
      </c>
      <c r="V8" s="96"/>
      <c r="W8" s="97" t="s">
        <v>541</v>
      </c>
    </row>
    <row r="9" spans="1:23" ht="9" customHeight="1">
      <c r="A9" s="96"/>
      <c r="B9" s="97" t="s">
        <v>342</v>
      </c>
      <c r="C9" s="141">
        <v>25.420319999999997</v>
      </c>
      <c r="D9" s="141">
        <v>111.26250700000001</v>
      </c>
      <c r="E9" s="141">
        <v>29.323958999999995</v>
      </c>
      <c r="F9" s="141">
        <v>311.3778669999997</v>
      </c>
      <c r="G9" s="141">
        <v>109.240906</v>
      </c>
      <c r="H9" s="141">
        <v>1054.4770250000004</v>
      </c>
      <c r="I9" s="141">
        <v>8.6088120000000004</v>
      </c>
      <c r="J9" s="141">
        <v>12.977831</v>
      </c>
      <c r="K9" s="141">
        <v>125.06980300000001</v>
      </c>
      <c r="L9" s="141">
        <v>241.69218400000008</v>
      </c>
      <c r="M9" s="141">
        <v>163.19062899999997</v>
      </c>
      <c r="N9" s="141">
        <v>30.307697000000001</v>
      </c>
      <c r="O9" s="141">
        <v>45.677695</v>
      </c>
      <c r="P9" s="141">
        <v>11.852174999999999</v>
      </c>
      <c r="Q9" s="141">
        <v>124.06310300000007</v>
      </c>
      <c r="R9" s="141">
        <v>47.042707999999998</v>
      </c>
      <c r="S9" s="141">
        <v>213.10673999999995</v>
      </c>
      <c r="T9" s="141">
        <v>256.38316100000014</v>
      </c>
      <c r="U9" s="141">
        <v>5.1864470000000011</v>
      </c>
      <c r="V9" s="96"/>
      <c r="W9" s="97" t="s">
        <v>542</v>
      </c>
    </row>
    <row r="10" spans="1:23" ht="9" customHeight="1">
      <c r="A10" s="96"/>
      <c r="B10" s="97" t="s">
        <v>343</v>
      </c>
      <c r="C10" s="141">
        <v>30.27262600000002</v>
      </c>
      <c r="D10" s="141">
        <v>126.37082599999999</v>
      </c>
      <c r="E10" s="141">
        <v>20.820193</v>
      </c>
      <c r="F10" s="141">
        <v>282.85859399999975</v>
      </c>
      <c r="G10" s="141">
        <v>106.78538300000002</v>
      </c>
      <c r="H10" s="141">
        <v>1063.5966670000005</v>
      </c>
      <c r="I10" s="141">
        <v>0.90383600000000008</v>
      </c>
      <c r="J10" s="141">
        <v>0.663273</v>
      </c>
      <c r="K10" s="141">
        <v>46.603579999999994</v>
      </c>
      <c r="L10" s="141">
        <v>320.54944299999994</v>
      </c>
      <c r="M10" s="141">
        <v>192.68652100000008</v>
      </c>
      <c r="N10" s="141">
        <v>196.601902</v>
      </c>
      <c r="O10" s="141">
        <v>75.294887000000003</v>
      </c>
      <c r="P10" s="141">
        <v>23.386607000000001</v>
      </c>
      <c r="Q10" s="141">
        <v>249.97573</v>
      </c>
      <c r="R10" s="141">
        <v>79.526698999999979</v>
      </c>
      <c r="S10" s="141">
        <v>336.61923800000005</v>
      </c>
      <c r="T10" s="141">
        <v>267.49858600000005</v>
      </c>
      <c r="U10" s="141">
        <v>2.179139000000001</v>
      </c>
      <c r="V10" s="96"/>
      <c r="W10" s="97" t="s">
        <v>543</v>
      </c>
    </row>
    <row r="11" spans="1:23" ht="9" customHeight="1">
      <c r="A11" s="96"/>
      <c r="B11" s="97" t="s">
        <v>344</v>
      </c>
      <c r="C11" s="141">
        <v>25.149874000000001</v>
      </c>
      <c r="D11" s="141">
        <v>134.49803499999999</v>
      </c>
      <c r="E11" s="141">
        <v>22.527621</v>
      </c>
      <c r="F11" s="141">
        <v>322.27213</v>
      </c>
      <c r="G11" s="141">
        <v>123.20405099999999</v>
      </c>
      <c r="H11" s="141">
        <v>1190.8334720000005</v>
      </c>
      <c r="I11" s="141">
        <v>0.20587100000000003</v>
      </c>
      <c r="J11" s="141">
        <v>28.012271000000002</v>
      </c>
      <c r="K11" s="141">
        <v>83.800203999999994</v>
      </c>
      <c r="L11" s="141">
        <v>438.70211900000015</v>
      </c>
      <c r="M11" s="141">
        <v>234.49729600000001</v>
      </c>
      <c r="N11" s="141">
        <v>274.38846799999999</v>
      </c>
      <c r="O11" s="141">
        <v>95.411147999999997</v>
      </c>
      <c r="P11" s="141">
        <v>40.004704999999994</v>
      </c>
      <c r="Q11" s="141">
        <v>419.12642500000004</v>
      </c>
      <c r="R11" s="141">
        <v>107.62423999999999</v>
      </c>
      <c r="S11" s="141">
        <v>417.5682460000001</v>
      </c>
      <c r="T11" s="141">
        <v>277.464923</v>
      </c>
      <c r="U11" s="141">
        <v>1.8725370000000003</v>
      </c>
      <c r="V11" s="96"/>
      <c r="W11" s="97" t="s">
        <v>544</v>
      </c>
    </row>
    <row r="12" spans="1:23" ht="9" customHeight="1">
      <c r="A12" s="96"/>
      <c r="B12" s="97" t="s">
        <v>345</v>
      </c>
      <c r="C12" s="141">
        <v>28.626591000000008</v>
      </c>
      <c r="D12" s="141">
        <v>135.28236000000001</v>
      </c>
      <c r="E12" s="141">
        <v>29.326705000000004</v>
      </c>
      <c r="F12" s="141">
        <v>358.46459699999969</v>
      </c>
      <c r="G12" s="141">
        <v>122.44235500000002</v>
      </c>
      <c r="H12" s="141">
        <v>1473.0848270000001</v>
      </c>
      <c r="I12" s="141">
        <v>0.163859</v>
      </c>
      <c r="J12" s="141">
        <v>30.832302000000002</v>
      </c>
      <c r="K12" s="141">
        <v>93.631601000000003</v>
      </c>
      <c r="L12" s="141">
        <v>471.06469300000009</v>
      </c>
      <c r="M12" s="141">
        <v>258.17946599999993</v>
      </c>
      <c r="N12" s="141">
        <v>227.53460499999994</v>
      </c>
      <c r="O12" s="141">
        <v>163.38933299999999</v>
      </c>
      <c r="P12" s="141">
        <v>45.880074999999998</v>
      </c>
      <c r="Q12" s="141">
        <v>474.89858800000002</v>
      </c>
      <c r="R12" s="141">
        <v>148.82873899999996</v>
      </c>
      <c r="S12" s="141">
        <v>598.29341499999987</v>
      </c>
      <c r="T12" s="141">
        <v>365.7620730000001</v>
      </c>
      <c r="U12" s="141">
        <v>2.9030190000000009</v>
      </c>
      <c r="V12" s="96"/>
      <c r="W12" s="97" t="s">
        <v>545</v>
      </c>
    </row>
    <row r="13" spans="1:23" ht="9" customHeight="1">
      <c r="A13" s="96"/>
      <c r="B13" s="97" t="s">
        <v>346</v>
      </c>
      <c r="C13" s="141">
        <v>25.231344000000007</v>
      </c>
      <c r="D13" s="141">
        <v>138.63110899999998</v>
      </c>
      <c r="E13" s="141">
        <v>20.893167999999999</v>
      </c>
      <c r="F13" s="141">
        <v>293.71533200000022</v>
      </c>
      <c r="G13" s="141">
        <v>87.900234999999995</v>
      </c>
      <c r="H13" s="141">
        <v>1037.2346899999991</v>
      </c>
      <c r="I13" s="141">
        <v>0.28817000000000004</v>
      </c>
      <c r="J13" s="141">
        <v>42.942336999999995</v>
      </c>
      <c r="K13" s="141">
        <v>134.316045</v>
      </c>
      <c r="L13" s="141">
        <v>344.31189400000017</v>
      </c>
      <c r="M13" s="141">
        <v>184.344965</v>
      </c>
      <c r="N13" s="141">
        <v>165.83128399999998</v>
      </c>
      <c r="O13" s="141">
        <v>74.595458999999991</v>
      </c>
      <c r="P13" s="141">
        <v>28.496331999999999</v>
      </c>
      <c r="Q13" s="141">
        <v>341.486649</v>
      </c>
      <c r="R13" s="141">
        <v>95.186648999999974</v>
      </c>
      <c r="S13" s="141">
        <v>468.38405399999971</v>
      </c>
      <c r="T13" s="141">
        <v>251.99392100000023</v>
      </c>
      <c r="U13" s="141">
        <v>1.689368</v>
      </c>
      <c r="V13" s="96"/>
      <c r="W13" s="97" t="s">
        <v>546</v>
      </c>
    </row>
    <row r="14" spans="1:23" ht="9" customHeight="1">
      <c r="A14" s="96"/>
      <c r="B14" s="97" t="s">
        <v>347</v>
      </c>
      <c r="C14" s="141">
        <v>19.335342999999998</v>
      </c>
      <c r="D14" s="141">
        <v>178.21404400000003</v>
      </c>
      <c r="E14" s="141">
        <v>26.033899000000002</v>
      </c>
      <c r="F14" s="141">
        <v>362.37167700000009</v>
      </c>
      <c r="G14" s="141">
        <v>115.90761000000001</v>
      </c>
      <c r="H14" s="141">
        <v>1352.6027359999996</v>
      </c>
      <c r="I14" s="141">
        <v>0.51944200000000007</v>
      </c>
      <c r="J14" s="141">
        <v>41.36590600000001</v>
      </c>
      <c r="K14" s="141">
        <v>148.05511099999998</v>
      </c>
      <c r="L14" s="141">
        <v>478.63568899999984</v>
      </c>
      <c r="M14" s="141">
        <v>263.70921400000003</v>
      </c>
      <c r="N14" s="141">
        <v>422.60979900000001</v>
      </c>
      <c r="O14" s="141">
        <v>132.204936</v>
      </c>
      <c r="P14" s="141">
        <v>37.837812</v>
      </c>
      <c r="Q14" s="141">
        <v>575.91302000000007</v>
      </c>
      <c r="R14" s="141">
        <v>130.39862500000001</v>
      </c>
      <c r="S14" s="141">
        <v>451.16936300000009</v>
      </c>
      <c r="T14" s="141">
        <v>266.44455799999997</v>
      </c>
      <c r="U14" s="141">
        <v>2.7439939999999989</v>
      </c>
      <c r="V14" s="96"/>
      <c r="W14" s="97" t="s">
        <v>547</v>
      </c>
    </row>
    <row r="15" spans="1:23" ht="9" customHeight="1">
      <c r="A15" s="96"/>
      <c r="B15" s="97" t="s">
        <v>348</v>
      </c>
      <c r="C15" s="141">
        <v>25.699155000000001</v>
      </c>
      <c r="D15" s="141">
        <v>158.11141500000002</v>
      </c>
      <c r="E15" s="141">
        <v>27.027723000000002</v>
      </c>
      <c r="F15" s="141">
        <v>380.66371499999957</v>
      </c>
      <c r="G15" s="141">
        <v>110.471295</v>
      </c>
      <c r="H15" s="141">
        <v>1506.637646999998</v>
      </c>
      <c r="I15" s="141">
        <v>0.30398200000000003</v>
      </c>
      <c r="J15" s="141">
        <v>43.003531000000002</v>
      </c>
      <c r="K15" s="141">
        <v>149.39228000000003</v>
      </c>
      <c r="L15" s="141">
        <v>554.98529800000006</v>
      </c>
      <c r="M15" s="141">
        <v>299.17893099999998</v>
      </c>
      <c r="N15" s="141">
        <v>368.56370099999998</v>
      </c>
      <c r="O15" s="141">
        <v>190.944819</v>
      </c>
      <c r="P15" s="141">
        <v>41.910606000000001</v>
      </c>
      <c r="Q15" s="141">
        <v>599.16319500000009</v>
      </c>
      <c r="R15" s="141">
        <v>142.78335300000001</v>
      </c>
      <c r="S15" s="141">
        <v>516.87523000000022</v>
      </c>
      <c r="T15" s="141">
        <v>331.77632999999992</v>
      </c>
      <c r="U15" s="141">
        <v>2.3458299999999994</v>
      </c>
      <c r="V15" s="96"/>
      <c r="W15" s="97" t="s">
        <v>548</v>
      </c>
    </row>
    <row r="16" spans="1:23" ht="9" customHeight="1">
      <c r="A16" s="96"/>
      <c r="B16" s="97" t="s">
        <v>349</v>
      </c>
      <c r="C16" s="141">
        <v>31.419286999999983</v>
      </c>
      <c r="D16" s="141">
        <v>143.09753600000005</v>
      </c>
      <c r="E16" s="141">
        <v>27.902321000000001</v>
      </c>
      <c r="F16" s="141">
        <v>391.95461200000022</v>
      </c>
      <c r="G16" s="141">
        <v>130.849771</v>
      </c>
      <c r="H16" s="141">
        <v>1413.665995999999</v>
      </c>
      <c r="I16" s="141">
        <v>0.84980500000000003</v>
      </c>
      <c r="J16" s="141">
        <v>42.506899000000004</v>
      </c>
      <c r="K16" s="141">
        <v>156.38165000000006</v>
      </c>
      <c r="L16" s="141">
        <v>502.37752199999994</v>
      </c>
      <c r="M16" s="141">
        <v>284.75756400000012</v>
      </c>
      <c r="N16" s="141">
        <v>396.082671</v>
      </c>
      <c r="O16" s="141">
        <v>104.070447</v>
      </c>
      <c r="P16" s="141">
        <v>47.395775999999998</v>
      </c>
      <c r="Q16" s="141">
        <v>571.26605299999994</v>
      </c>
      <c r="R16" s="141">
        <v>142.50997999999998</v>
      </c>
      <c r="S16" s="141">
        <v>467.35237999999993</v>
      </c>
      <c r="T16" s="141">
        <v>337.84130800000003</v>
      </c>
      <c r="U16" s="141">
        <v>2.3987690000000006</v>
      </c>
      <c r="V16" s="96"/>
      <c r="W16" s="97" t="s">
        <v>549</v>
      </c>
    </row>
    <row r="17" spans="1:23" ht="9" customHeight="1">
      <c r="A17" s="96"/>
      <c r="B17" s="97" t="s">
        <v>350</v>
      </c>
      <c r="C17" s="141">
        <v>19.75447599999999</v>
      </c>
      <c r="D17" s="141">
        <v>127.34053399999999</v>
      </c>
      <c r="E17" s="141">
        <v>31.131737999999995</v>
      </c>
      <c r="F17" s="141">
        <v>323.85087100000027</v>
      </c>
      <c r="G17" s="141">
        <v>129.44764199999997</v>
      </c>
      <c r="H17" s="141">
        <v>1214.6154190000009</v>
      </c>
      <c r="I17" s="141">
        <v>5.4855650000000002</v>
      </c>
      <c r="J17" s="141">
        <v>42.811875000000001</v>
      </c>
      <c r="K17" s="141">
        <v>196.63343800000001</v>
      </c>
      <c r="L17" s="141">
        <v>454.09552600000006</v>
      </c>
      <c r="M17" s="141">
        <v>225.35442399999994</v>
      </c>
      <c r="N17" s="141">
        <v>159.263904</v>
      </c>
      <c r="O17" s="141">
        <v>61.480287000000004</v>
      </c>
      <c r="P17" s="141">
        <v>33.024843000000004</v>
      </c>
      <c r="Q17" s="141">
        <v>410.9550010000001</v>
      </c>
      <c r="R17" s="141">
        <v>122.12828100000002</v>
      </c>
      <c r="S17" s="141">
        <v>409.6147490000003</v>
      </c>
      <c r="T17" s="141">
        <v>281.84649099999996</v>
      </c>
      <c r="U17" s="141">
        <v>1.9950589999999999</v>
      </c>
      <c r="V17" s="96"/>
      <c r="W17" s="97" t="s">
        <v>550</v>
      </c>
    </row>
    <row r="18" spans="1:23" ht="9" customHeight="1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>
      <c r="A19" s="100">
        <v>2021</v>
      </c>
      <c r="B19" s="97" t="s">
        <v>339</v>
      </c>
      <c r="C19" s="141">
        <v>18.940504000000001</v>
      </c>
      <c r="D19" s="141">
        <v>107.21945799999996</v>
      </c>
      <c r="E19" s="141">
        <v>29.525274999999993</v>
      </c>
      <c r="F19" s="141">
        <v>298.096025</v>
      </c>
      <c r="G19" s="141">
        <v>120.96137400000002</v>
      </c>
      <c r="H19" s="141">
        <v>1350.1230479999992</v>
      </c>
      <c r="I19" s="141">
        <v>6.8852630000000001</v>
      </c>
      <c r="J19" s="141">
        <v>61.558741000000005</v>
      </c>
      <c r="K19" s="141">
        <v>180.72176399999998</v>
      </c>
      <c r="L19" s="141">
        <v>428.18180000000029</v>
      </c>
      <c r="M19" s="141">
        <v>224.494337</v>
      </c>
      <c r="N19" s="141">
        <v>293.78140299999995</v>
      </c>
      <c r="O19" s="141">
        <v>96.626964000000001</v>
      </c>
      <c r="P19" s="141">
        <v>29.416592999999999</v>
      </c>
      <c r="Q19" s="141">
        <v>492.78229800000014</v>
      </c>
      <c r="R19" s="141">
        <v>116.76254500000005</v>
      </c>
      <c r="S19" s="141">
        <v>457.96119499999998</v>
      </c>
      <c r="T19" s="141">
        <v>306.32077300000003</v>
      </c>
      <c r="U19" s="141">
        <v>1.6759779999999997</v>
      </c>
      <c r="V19" s="100">
        <v>2021</v>
      </c>
      <c r="W19" s="97" t="s">
        <v>539</v>
      </c>
    </row>
    <row r="20" spans="1:23" ht="9" customHeight="1">
      <c r="A20" s="96"/>
      <c r="B20" s="97" t="s">
        <v>340</v>
      </c>
      <c r="C20" s="141">
        <v>35.92975400000001</v>
      </c>
      <c r="D20" s="141">
        <v>111.45754800000003</v>
      </c>
      <c r="E20" s="141">
        <v>36.283579000000003</v>
      </c>
      <c r="F20" s="141">
        <v>331.50478799999996</v>
      </c>
      <c r="G20" s="141">
        <v>139.55735200000001</v>
      </c>
      <c r="H20" s="141">
        <v>1413.7995310000001</v>
      </c>
      <c r="I20" s="141">
        <v>1.006751</v>
      </c>
      <c r="J20" s="141">
        <v>32.613894000000002</v>
      </c>
      <c r="K20" s="141">
        <v>293.76395200000002</v>
      </c>
      <c r="L20" s="141">
        <v>476.17942700000032</v>
      </c>
      <c r="M20" s="141">
        <v>261.52402500000017</v>
      </c>
      <c r="N20" s="141">
        <v>334.02498200000002</v>
      </c>
      <c r="O20" s="141">
        <v>90.900776000000008</v>
      </c>
      <c r="P20" s="141">
        <v>36.674557999999998</v>
      </c>
      <c r="Q20" s="141">
        <v>508.3865770000001</v>
      </c>
      <c r="R20" s="141">
        <v>119.42681400000001</v>
      </c>
      <c r="S20" s="141">
        <v>458.37221599999987</v>
      </c>
      <c r="T20" s="141">
        <v>305.89914500000003</v>
      </c>
      <c r="U20" s="141">
        <v>2.5034489999999998</v>
      </c>
      <c r="V20" s="96"/>
      <c r="W20" s="97" t="s">
        <v>540</v>
      </c>
    </row>
    <row r="21" spans="1:23" ht="9" customHeight="1">
      <c r="A21" s="96"/>
      <c r="B21" s="97" t="s">
        <v>341</v>
      </c>
      <c r="C21" s="141">
        <v>37.008170000000028</v>
      </c>
      <c r="D21" s="141">
        <v>131.46421100000001</v>
      </c>
      <c r="E21" s="141">
        <v>29.061143000000001</v>
      </c>
      <c r="F21" s="141">
        <v>397.45073099999962</v>
      </c>
      <c r="G21" s="141">
        <v>165.53951699999999</v>
      </c>
      <c r="H21" s="141">
        <v>1721.542112000001</v>
      </c>
      <c r="I21" s="141">
        <v>8.7226130000000008</v>
      </c>
      <c r="J21" s="141">
        <v>81.882555000000011</v>
      </c>
      <c r="K21" s="141">
        <v>237.01062900000005</v>
      </c>
      <c r="L21" s="141">
        <v>543.89948799999991</v>
      </c>
      <c r="M21" s="141">
        <v>288.25224200000002</v>
      </c>
      <c r="N21" s="141">
        <v>387.83733100000001</v>
      </c>
      <c r="O21" s="141">
        <v>119.510547</v>
      </c>
      <c r="P21" s="141">
        <v>51.613244000000002</v>
      </c>
      <c r="Q21" s="141">
        <v>573.79996600000004</v>
      </c>
      <c r="R21" s="141">
        <v>149.86674599999995</v>
      </c>
      <c r="S21" s="141">
        <v>516.17704099999992</v>
      </c>
      <c r="T21" s="141">
        <v>360.62969700000014</v>
      </c>
      <c r="U21" s="141">
        <v>3.074433</v>
      </c>
      <c r="V21" s="96"/>
      <c r="W21" s="97" t="s">
        <v>541</v>
      </c>
    </row>
    <row r="22" spans="1:23" ht="9" customHeight="1">
      <c r="A22" s="96"/>
      <c r="B22" s="97" t="s">
        <v>342</v>
      </c>
      <c r="C22" s="141">
        <v>36.844708000000018</v>
      </c>
      <c r="D22" s="141">
        <v>126.29123600000003</v>
      </c>
      <c r="E22" s="141">
        <v>40.610061000000002</v>
      </c>
      <c r="F22" s="141">
        <v>349.88723699999969</v>
      </c>
      <c r="G22" s="141">
        <v>174.28874500000003</v>
      </c>
      <c r="H22" s="141">
        <v>1631.9041799999998</v>
      </c>
      <c r="I22" s="141">
        <v>2.323572</v>
      </c>
      <c r="J22" s="141">
        <v>69.186792999999994</v>
      </c>
      <c r="K22" s="141">
        <v>203.658063</v>
      </c>
      <c r="L22" s="141">
        <v>474.90380599999969</v>
      </c>
      <c r="M22" s="141">
        <v>279.41071099999994</v>
      </c>
      <c r="N22" s="141">
        <v>336.65279099999998</v>
      </c>
      <c r="O22" s="141">
        <v>100.383825</v>
      </c>
      <c r="P22" s="141">
        <v>51.644846000000001</v>
      </c>
      <c r="Q22" s="141">
        <v>523.13738000000001</v>
      </c>
      <c r="R22" s="141">
        <v>135.78526400000004</v>
      </c>
      <c r="S22" s="141">
        <v>469.22915900000004</v>
      </c>
      <c r="T22" s="141">
        <v>329.00392700000009</v>
      </c>
      <c r="U22" s="141">
        <v>2.670725</v>
      </c>
      <c r="V22" s="96"/>
      <c r="W22" s="97" t="s">
        <v>542</v>
      </c>
    </row>
    <row r="23" spans="1:23" ht="9" customHeight="1">
      <c r="A23" s="96"/>
      <c r="B23" s="97" t="s">
        <v>343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96"/>
      <c r="W23" s="97" t="s">
        <v>543</v>
      </c>
    </row>
    <row r="24" spans="1:23" ht="9" customHeight="1">
      <c r="A24" s="96"/>
      <c r="B24" s="97" t="s">
        <v>344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96"/>
      <c r="W24" s="97" t="s">
        <v>544</v>
      </c>
    </row>
    <row r="25" spans="1:23" ht="9" customHeight="1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545</v>
      </c>
    </row>
    <row r="26" spans="1:23" ht="9" customHeight="1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546</v>
      </c>
    </row>
    <row r="27" spans="1:23" ht="9" customHeight="1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/>
    <row r="34" spans="1:16" ht="14.4" thickBot="1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575</v>
      </c>
      <c r="L34" s="259" t="s">
        <v>416</v>
      </c>
      <c r="M34" s="260"/>
      <c r="N34" s="260"/>
      <c r="O34" s="260"/>
      <c r="P34" s="261"/>
    </row>
    <row r="35" spans="1:16" ht="9.75" customHeight="1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/>
    <row r="65" spans="1:21" ht="9.75" customHeight="1">
      <c r="C65" s="152" t="s">
        <v>325</v>
      </c>
      <c r="L65" s="152" t="s">
        <v>596</v>
      </c>
    </row>
    <row r="66" spans="1:21" ht="14.4" thickBot="1"/>
    <row r="67" spans="1:21" ht="14.4" thickBot="1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>
      <c r="A70" s="257" t="s">
        <v>516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>
      <c r="L72" s="141"/>
    </row>
    <row r="73" spans="1:21">
      <c r="L73" s="141"/>
    </row>
  </sheetData>
  <mergeCells count="11">
    <mergeCell ref="A70:U70"/>
    <mergeCell ref="C34:G34"/>
    <mergeCell ref="L34:P34"/>
    <mergeCell ref="A4:A5"/>
    <mergeCell ref="B4:B5"/>
    <mergeCell ref="A68:U68"/>
    <mergeCell ref="A2:W2"/>
    <mergeCell ref="A3:W3"/>
    <mergeCell ref="C4:U4"/>
    <mergeCell ref="V4:V5"/>
    <mergeCell ref="W4:W5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ColWidth="9.109375" defaultRowHeight="8.4"/>
  <cols>
    <col min="1" max="1" width="6.88671875" style="96" customWidth="1"/>
    <col min="2" max="2" width="9.88671875" style="159" bestFit="1" customWidth="1"/>
    <col min="3" max="19" width="7.44140625" style="159" customWidth="1"/>
    <col min="20" max="20" width="9.109375" style="96"/>
    <col min="21" max="16384" width="9.109375" style="159"/>
  </cols>
  <sheetData>
    <row r="1" spans="1:21" hidden="1"/>
    <row r="2" spans="1:21" s="103" customFormat="1" ht="9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>
      <c r="A3" s="268" t="s">
        <v>682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>
      <c r="A4" s="229" t="s">
        <v>162</v>
      </c>
      <c r="B4" s="229" t="s">
        <v>163</v>
      </c>
      <c r="C4" s="265" t="s">
        <v>681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9" t="s">
        <v>536</v>
      </c>
      <c r="U4" s="229" t="s">
        <v>523</v>
      </c>
    </row>
    <row r="5" spans="1:21" ht="20.25" customHeight="1" thickBot="1">
      <c r="A5" s="230"/>
      <c r="B5" s="230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30"/>
      <c r="U5" s="230"/>
    </row>
    <row r="6" spans="1:21">
      <c r="A6" s="100">
        <v>2020</v>
      </c>
      <c r="B6" s="159" t="s">
        <v>339</v>
      </c>
      <c r="C6" s="101">
        <v>19.335487000000001</v>
      </c>
      <c r="D6" s="101">
        <v>99.035178999999999</v>
      </c>
      <c r="E6" s="101">
        <v>126.78523799999999</v>
      </c>
      <c r="F6" s="101">
        <v>46.380212999999998</v>
      </c>
      <c r="G6" s="101">
        <v>7.2312530000000006</v>
      </c>
      <c r="H6" s="101">
        <v>9.6367860000000007</v>
      </c>
      <c r="I6" s="101">
        <v>47.369030000000002</v>
      </c>
      <c r="J6" s="101">
        <v>53.086780000000005</v>
      </c>
      <c r="K6" s="101">
        <v>20.841026999999997</v>
      </c>
      <c r="L6" s="101">
        <v>58.960402999999999</v>
      </c>
      <c r="M6" s="101">
        <v>7.8297650000000001</v>
      </c>
      <c r="N6" s="101">
        <v>58.858221999999998</v>
      </c>
      <c r="O6" s="101">
        <v>3.9571179999999995</v>
      </c>
      <c r="P6" s="101">
        <v>0.58896700000000002</v>
      </c>
      <c r="Q6" s="101">
        <v>56.077103000000001</v>
      </c>
      <c r="R6" s="101">
        <v>38.677715000000006</v>
      </c>
      <c r="S6" s="101">
        <v>17.007091000000003</v>
      </c>
      <c r="T6" s="100">
        <v>2020</v>
      </c>
      <c r="U6" s="159" t="s">
        <v>539</v>
      </c>
    </row>
    <row r="7" spans="1:21">
      <c r="B7" s="159" t="s">
        <v>340</v>
      </c>
      <c r="C7" s="101">
        <v>17.022829999999999</v>
      </c>
      <c r="D7" s="101">
        <v>88.154398999999998</v>
      </c>
      <c r="E7" s="101">
        <v>123.68331299999997</v>
      </c>
      <c r="F7" s="101">
        <v>45.661183000000001</v>
      </c>
      <c r="G7" s="101">
        <v>6.6850310000000004</v>
      </c>
      <c r="H7" s="101">
        <v>10.130105</v>
      </c>
      <c r="I7" s="101">
        <v>42.881377000000001</v>
      </c>
      <c r="J7" s="101">
        <v>56.358054000000003</v>
      </c>
      <c r="K7" s="101">
        <v>19.236322999999999</v>
      </c>
      <c r="L7" s="101">
        <v>63.809975000000009</v>
      </c>
      <c r="M7" s="101">
        <v>8.2574869999999994</v>
      </c>
      <c r="N7" s="101">
        <v>46.493809999999996</v>
      </c>
      <c r="O7" s="101">
        <v>1.9619800000000001</v>
      </c>
      <c r="P7" s="101">
        <v>0.49001499999999998</v>
      </c>
      <c r="Q7" s="101">
        <v>53.058304999999997</v>
      </c>
      <c r="R7" s="101">
        <v>29.389194</v>
      </c>
      <c r="S7" s="101">
        <v>18.143187999999999</v>
      </c>
      <c r="U7" s="159" t="s">
        <v>540</v>
      </c>
    </row>
    <row r="8" spans="1:21">
      <c r="B8" s="159" t="s">
        <v>341</v>
      </c>
      <c r="C8" s="101">
        <v>17.279333000000001</v>
      </c>
      <c r="D8" s="101">
        <v>94.608126999999996</v>
      </c>
      <c r="E8" s="101">
        <v>167.21619899999999</v>
      </c>
      <c r="F8" s="101">
        <v>47.151575000000001</v>
      </c>
      <c r="G8" s="101">
        <v>7.5828340000000001</v>
      </c>
      <c r="H8" s="101">
        <v>9.2345480000000002</v>
      </c>
      <c r="I8" s="101">
        <v>45.707414</v>
      </c>
      <c r="J8" s="101">
        <v>57.619891999999993</v>
      </c>
      <c r="K8" s="101">
        <v>24.328986</v>
      </c>
      <c r="L8" s="101">
        <v>83.301403999999991</v>
      </c>
      <c r="M8" s="101">
        <v>8.5323859999999989</v>
      </c>
      <c r="N8" s="101">
        <v>52.046343000000007</v>
      </c>
      <c r="O8" s="101">
        <v>3.5979269999999994</v>
      </c>
      <c r="P8" s="101">
        <v>0.39144299999999999</v>
      </c>
      <c r="Q8" s="101">
        <v>54.249883999999994</v>
      </c>
      <c r="R8" s="101">
        <v>36.211703</v>
      </c>
      <c r="S8" s="101">
        <v>19.762591</v>
      </c>
      <c r="U8" s="159" t="s">
        <v>541</v>
      </c>
    </row>
    <row r="9" spans="1:21">
      <c r="B9" s="159" t="s">
        <v>342</v>
      </c>
      <c r="C9" s="101">
        <v>14.88232</v>
      </c>
      <c r="D9" s="101">
        <v>65.04419</v>
      </c>
      <c r="E9" s="101">
        <v>148.78297499999999</v>
      </c>
      <c r="F9" s="101">
        <v>37.487793000000003</v>
      </c>
      <c r="G9" s="101">
        <v>6.5902989999999999</v>
      </c>
      <c r="H9" s="101">
        <v>7.5501250000000004</v>
      </c>
      <c r="I9" s="101">
        <v>35.970762999999998</v>
      </c>
      <c r="J9" s="101">
        <v>59.520661000000004</v>
      </c>
      <c r="K9" s="101">
        <v>24.451267999999999</v>
      </c>
      <c r="L9" s="101">
        <v>62.144767000000002</v>
      </c>
      <c r="M9" s="101">
        <v>8.9343430000000001</v>
      </c>
      <c r="N9" s="101">
        <v>55.379409999999993</v>
      </c>
      <c r="O9" s="101">
        <v>2.8244230000000003</v>
      </c>
      <c r="P9" s="101">
        <v>0.27749599999999996</v>
      </c>
      <c r="Q9" s="101">
        <v>50.215281999999995</v>
      </c>
      <c r="R9" s="101">
        <v>28.027256999999999</v>
      </c>
      <c r="S9" s="101">
        <v>21.363188000000001</v>
      </c>
      <c r="U9" s="159" t="s">
        <v>542</v>
      </c>
    </row>
    <row r="10" spans="1:21">
      <c r="B10" s="159" t="s">
        <v>343</v>
      </c>
      <c r="C10" s="101">
        <v>13.170167000000001</v>
      </c>
      <c r="D10" s="101">
        <v>69.391800000000003</v>
      </c>
      <c r="E10" s="101">
        <v>130.18225899999999</v>
      </c>
      <c r="F10" s="101">
        <v>42.964507000000005</v>
      </c>
      <c r="G10" s="101">
        <v>5.6281810000000005</v>
      </c>
      <c r="H10" s="101">
        <v>8.7780559999999994</v>
      </c>
      <c r="I10" s="101">
        <v>29.330749999999998</v>
      </c>
      <c r="J10" s="101">
        <v>71.890698999999998</v>
      </c>
      <c r="K10" s="101">
        <v>24.802191000000001</v>
      </c>
      <c r="L10" s="101">
        <v>51.063786999999998</v>
      </c>
      <c r="M10" s="101">
        <v>7.6978150000000003</v>
      </c>
      <c r="N10" s="101">
        <v>85.171538999999996</v>
      </c>
      <c r="O10" s="101">
        <v>2.299064</v>
      </c>
      <c r="P10" s="101">
        <v>0.24092200000000003</v>
      </c>
      <c r="Q10" s="101">
        <v>41.789478000000003</v>
      </c>
      <c r="R10" s="101">
        <v>29.103914000000003</v>
      </c>
      <c r="S10" s="101">
        <v>15.872506000000001</v>
      </c>
      <c r="U10" s="159" t="s">
        <v>543</v>
      </c>
    </row>
    <row r="11" spans="1:21">
      <c r="B11" s="159" t="s">
        <v>344</v>
      </c>
      <c r="C11" s="101">
        <v>14.637779</v>
      </c>
      <c r="D11" s="101">
        <v>79.336455000000001</v>
      </c>
      <c r="E11" s="101">
        <v>143.25644499999999</v>
      </c>
      <c r="F11" s="101">
        <v>47.053205000000005</v>
      </c>
      <c r="G11" s="101">
        <v>6.1000990000000002</v>
      </c>
      <c r="H11" s="101">
        <v>8.8589879999999983</v>
      </c>
      <c r="I11" s="101">
        <v>24.902426000000002</v>
      </c>
      <c r="J11" s="101">
        <v>78.29019799999999</v>
      </c>
      <c r="K11" s="101">
        <v>23.434376999999998</v>
      </c>
      <c r="L11" s="101">
        <v>50.014685999999998</v>
      </c>
      <c r="M11" s="101">
        <v>8.0525420000000008</v>
      </c>
      <c r="N11" s="101">
        <v>65.60671099999999</v>
      </c>
      <c r="O11" s="101">
        <v>2.3989659999999997</v>
      </c>
      <c r="P11" s="101">
        <v>0.23982399999999998</v>
      </c>
      <c r="Q11" s="101">
        <v>40.574131999999999</v>
      </c>
      <c r="R11" s="101">
        <v>31.250035</v>
      </c>
      <c r="S11" s="101">
        <v>17.830803999999997</v>
      </c>
      <c r="U11" s="159" t="s">
        <v>544</v>
      </c>
    </row>
    <row r="12" spans="1:21">
      <c r="B12" s="159" t="s">
        <v>345</v>
      </c>
      <c r="C12" s="101">
        <v>14.904739000000001</v>
      </c>
      <c r="D12" s="101">
        <v>83.830438000000001</v>
      </c>
      <c r="E12" s="101">
        <v>135.12757400000001</v>
      </c>
      <c r="F12" s="101">
        <v>48.345106999999999</v>
      </c>
      <c r="G12" s="101">
        <v>9.0830310000000001</v>
      </c>
      <c r="H12" s="101">
        <v>10.046256</v>
      </c>
      <c r="I12" s="101">
        <v>23.297381999999999</v>
      </c>
      <c r="J12" s="101">
        <v>89.534637000000018</v>
      </c>
      <c r="K12" s="101">
        <v>24.550205999999999</v>
      </c>
      <c r="L12" s="101">
        <v>73.061141000000006</v>
      </c>
      <c r="M12" s="101">
        <v>9.4475680000000004</v>
      </c>
      <c r="N12" s="101">
        <v>90.332122999999996</v>
      </c>
      <c r="O12" s="101">
        <v>5.4450120000000002</v>
      </c>
      <c r="P12" s="101">
        <v>0.29075000000000001</v>
      </c>
      <c r="Q12" s="101">
        <v>55.062689999999996</v>
      </c>
      <c r="R12" s="101">
        <v>31.807767999999999</v>
      </c>
      <c r="S12" s="101">
        <v>16.575983000000001</v>
      </c>
      <c r="U12" s="159" t="s">
        <v>545</v>
      </c>
    </row>
    <row r="13" spans="1:21">
      <c r="B13" s="159" t="s">
        <v>346</v>
      </c>
      <c r="C13" s="101">
        <v>14.059412</v>
      </c>
      <c r="D13" s="101">
        <v>84.382559999999998</v>
      </c>
      <c r="E13" s="101">
        <v>116.96343599999999</v>
      </c>
      <c r="F13" s="101">
        <v>49.619310000000006</v>
      </c>
      <c r="G13" s="101">
        <v>4.0815660000000005</v>
      </c>
      <c r="H13" s="101">
        <v>7.1755259999999996</v>
      </c>
      <c r="I13" s="101">
        <v>23.709924999999998</v>
      </c>
      <c r="J13" s="101">
        <v>101.32129999999999</v>
      </c>
      <c r="K13" s="101">
        <v>18.253340999999999</v>
      </c>
      <c r="L13" s="101">
        <v>77.391002999999984</v>
      </c>
      <c r="M13" s="101">
        <v>7.8709069999999999</v>
      </c>
      <c r="N13" s="101">
        <v>54.343258999999989</v>
      </c>
      <c r="O13" s="101">
        <v>2.5925060000000002</v>
      </c>
      <c r="P13" s="101">
        <v>0.14274000000000001</v>
      </c>
      <c r="Q13" s="101">
        <v>49.319301000000003</v>
      </c>
      <c r="R13" s="101">
        <v>29.794308999999998</v>
      </c>
      <c r="S13" s="101">
        <v>14.734849000000002</v>
      </c>
      <c r="U13" s="159" t="s">
        <v>546</v>
      </c>
    </row>
    <row r="14" spans="1:21">
      <c r="B14" s="159" t="s">
        <v>347</v>
      </c>
      <c r="C14" s="101">
        <v>15.046132</v>
      </c>
      <c r="D14" s="101">
        <v>86.893275999999986</v>
      </c>
      <c r="E14" s="101">
        <v>139.763305</v>
      </c>
      <c r="F14" s="101">
        <v>45.365402000000003</v>
      </c>
      <c r="G14" s="101">
        <v>8.6826749999999997</v>
      </c>
      <c r="H14" s="101">
        <v>8.8757960000000011</v>
      </c>
      <c r="I14" s="101">
        <v>31.170438000000001</v>
      </c>
      <c r="J14" s="101">
        <v>104.87488599999999</v>
      </c>
      <c r="K14" s="101">
        <v>22.298923000000002</v>
      </c>
      <c r="L14" s="101">
        <v>62.577335999999988</v>
      </c>
      <c r="M14" s="101">
        <v>9.5902509999999985</v>
      </c>
      <c r="N14" s="101">
        <v>43.041706000000005</v>
      </c>
      <c r="O14" s="101">
        <v>2.5978700000000003</v>
      </c>
      <c r="P14" s="101">
        <v>0.41351599999999999</v>
      </c>
      <c r="Q14" s="101">
        <v>58.513351</v>
      </c>
      <c r="R14" s="101">
        <v>30.902909999999999</v>
      </c>
      <c r="S14" s="101">
        <v>22.310087000000003</v>
      </c>
      <c r="U14" s="159" t="s">
        <v>547</v>
      </c>
    </row>
    <row r="15" spans="1:21">
      <c r="B15" s="159" t="s">
        <v>348</v>
      </c>
      <c r="C15" s="101">
        <v>16.986052000000001</v>
      </c>
      <c r="D15" s="101">
        <v>85.735278999999991</v>
      </c>
      <c r="E15" s="101">
        <v>148.96897999999999</v>
      </c>
      <c r="F15" s="101">
        <v>46.850219000000003</v>
      </c>
      <c r="G15" s="101">
        <v>7.9325239999999999</v>
      </c>
      <c r="H15" s="101">
        <v>12.576730999999999</v>
      </c>
      <c r="I15" s="101">
        <v>36.639513000000001</v>
      </c>
      <c r="J15" s="101">
        <v>84.872985999999997</v>
      </c>
      <c r="K15" s="101">
        <v>19.767171999999999</v>
      </c>
      <c r="L15" s="101">
        <v>58.756444000000002</v>
      </c>
      <c r="M15" s="101">
        <v>8.8488969999999991</v>
      </c>
      <c r="N15" s="101">
        <v>59.478239000000002</v>
      </c>
      <c r="O15" s="101">
        <v>1.8694329999999999</v>
      </c>
      <c r="P15" s="101">
        <v>0.37245699999999998</v>
      </c>
      <c r="Q15" s="101">
        <v>69.136882999999997</v>
      </c>
      <c r="R15" s="101">
        <v>29.543449000000003</v>
      </c>
      <c r="S15" s="101">
        <v>15.742172999999999</v>
      </c>
      <c r="U15" s="159" t="s">
        <v>548</v>
      </c>
    </row>
    <row r="16" spans="1:21">
      <c r="B16" s="159" t="s">
        <v>349</v>
      </c>
      <c r="C16" s="101">
        <v>16.124782</v>
      </c>
      <c r="D16" s="101">
        <v>78.994731999999999</v>
      </c>
      <c r="E16" s="101">
        <v>149.10741399999998</v>
      </c>
      <c r="F16" s="101">
        <v>43.468827000000005</v>
      </c>
      <c r="G16" s="101">
        <v>6.5593009999999996</v>
      </c>
      <c r="H16" s="101">
        <v>12.531778000000001</v>
      </c>
      <c r="I16" s="101">
        <v>38.576548000000003</v>
      </c>
      <c r="J16" s="101">
        <v>61.224691999999997</v>
      </c>
      <c r="K16" s="101">
        <v>20.249642999999999</v>
      </c>
      <c r="L16" s="101">
        <v>57.07859400000001</v>
      </c>
      <c r="M16" s="101">
        <v>8.1906960000000009</v>
      </c>
      <c r="N16" s="101">
        <v>64.731225999999992</v>
      </c>
      <c r="O16" s="101">
        <v>2.2613069999999995</v>
      </c>
      <c r="P16" s="101">
        <v>0.54848799999999998</v>
      </c>
      <c r="Q16" s="101">
        <v>61.682932999999998</v>
      </c>
      <c r="R16" s="101">
        <v>31.151958999999998</v>
      </c>
      <c r="S16" s="101">
        <v>15.182047999999998</v>
      </c>
      <c r="U16" s="159" t="s">
        <v>549</v>
      </c>
    </row>
    <row r="17" spans="1:21">
      <c r="B17" s="159" t="s">
        <v>350</v>
      </c>
      <c r="C17" s="101">
        <v>18.345641999999998</v>
      </c>
      <c r="D17" s="101">
        <v>93.346260999999998</v>
      </c>
      <c r="E17" s="101">
        <v>131.39870199999999</v>
      </c>
      <c r="F17" s="101">
        <v>42.555869000000001</v>
      </c>
      <c r="G17" s="101">
        <v>5.225142</v>
      </c>
      <c r="H17" s="101">
        <v>14.410418</v>
      </c>
      <c r="I17" s="101">
        <v>46.366698</v>
      </c>
      <c r="J17" s="101">
        <v>64.774436000000009</v>
      </c>
      <c r="K17" s="101">
        <v>24.959612999999997</v>
      </c>
      <c r="L17" s="101">
        <v>68.913527000000002</v>
      </c>
      <c r="M17" s="101">
        <v>8.4470779999999994</v>
      </c>
      <c r="N17" s="101">
        <v>60.18333299999999</v>
      </c>
      <c r="O17" s="101">
        <v>1.977678</v>
      </c>
      <c r="P17" s="101">
        <v>0.66072600000000004</v>
      </c>
      <c r="Q17" s="101">
        <v>56.442373000000003</v>
      </c>
      <c r="R17" s="101">
        <v>30.413578000000001</v>
      </c>
      <c r="S17" s="101">
        <v>13.167594999999999</v>
      </c>
      <c r="U17" s="159" t="s">
        <v>550</v>
      </c>
    </row>
    <row r="18" spans="1:2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>
      <c r="A19" s="100">
        <v>2021</v>
      </c>
      <c r="B19" s="159" t="s">
        <v>339</v>
      </c>
      <c r="C19" s="101">
        <v>13.696873</v>
      </c>
      <c r="D19" s="101">
        <v>76.468030999999996</v>
      </c>
      <c r="E19" s="101">
        <v>110.36040900000003</v>
      </c>
      <c r="F19" s="101">
        <v>40.627108999999997</v>
      </c>
      <c r="G19" s="101">
        <v>6.1679139999999997</v>
      </c>
      <c r="H19" s="101">
        <v>9.6924650000000003</v>
      </c>
      <c r="I19" s="101">
        <v>46.509728000000003</v>
      </c>
      <c r="J19" s="101">
        <v>50.702820000000003</v>
      </c>
      <c r="K19" s="101">
        <v>22.529855000000001</v>
      </c>
      <c r="L19" s="101">
        <v>68.966814999999997</v>
      </c>
      <c r="M19" s="101">
        <v>9.6059590000000004</v>
      </c>
      <c r="N19" s="101">
        <v>67.280151999999987</v>
      </c>
      <c r="O19" s="101">
        <v>2.2818300000000002</v>
      </c>
      <c r="P19" s="101">
        <v>0.37804900000000002</v>
      </c>
      <c r="Q19" s="101">
        <v>57.239331</v>
      </c>
      <c r="R19" s="101">
        <v>34.049709999999997</v>
      </c>
      <c r="S19" s="101">
        <v>12.384488999999999</v>
      </c>
      <c r="T19" s="100">
        <v>2021</v>
      </c>
      <c r="U19" s="159" t="s">
        <v>539</v>
      </c>
    </row>
    <row r="20" spans="1:21">
      <c r="B20" s="159" t="s">
        <v>340</v>
      </c>
      <c r="C20" s="101">
        <v>13.688392</v>
      </c>
      <c r="D20" s="101">
        <v>68.146720000000002</v>
      </c>
      <c r="E20" s="101">
        <v>104.95725899999999</v>
      </c>
      <c r="F20" s="101">
        <v>40.889598999999997</v>
      </c>
      <c r="G20" s="101">
        <v>6.8872960000000001</v>
      </c>
      <c r="H20" s="101">
        <v>11.083553999999999</v>
      </c>
      <c r="I20" s="101">
        <v>36.799524999999996</v>
      </c>
      <c r="J20" s="101">
        <v>58.136189999999999</v>
      </c>
      <c r="K20" s="101">
        <v>21.215333999999999</v>
      </c>
      <c r="L20" s="101">
        <v>60.610678000000007</v>
      </c>
      <c r="M20" s="101">
        <v>8.6529030000000002</v>
      </c>
      <c r="N20" s="101">
        <v>55.698790000000002</v>
      </c>
      <c r="O20" s="101">
        <v>2.8483399999999999</v>
      </c>
      <c r="P20" s="101">
        <v>0.434309</v>
      </c>
      <c r="Q20" s="101">
        <v>63.689668000000005</v>
      </c>
      <c r="R20" s="101">
        <v>23.395246999999998</v>
      </c>
      <c r="S20" s="101">
        <v>11.101307000000002</v>
      </c>
      <c r="U20" s="159" t="s">
        <v>540</v>
      </c>
    </row>
    <row r="21" spans="1:21">
      <c r="B21" s="159" t="s">
        <v>341</v>
      </c>
      <c r="C21" s="101">
        <v>18.434626999999999</v>
      </c>
      <c r="D21" s="101">
        <v>89.013657000000009</v>
      </c>
      <c r="E21" s="101">
        <v>143.49388100000002</v>
      </c>
      <c r="F21" s="101">
        <v>51.209699999999998</v>
      </c>
      <c r="G21" s="101">
        <v>7.1995849999999999</v>
      </c>
      <c r="H21" s="101">
        <v>16.628261999999999</v>
      </c>
      <c r="I21" s="101">
        <v>48.542690999999998</v>
      </c>
      <c r="J21" s="101">
        <v>69.902164999999997</v>
      </c>
      <c r="K21" s="101">
        <v>24.955587000000001</v>
      </c>
      <c r="L21" s="101">
        <v>78.384408000000008</v>
      </c>
      <c r="M21" s="101">
        <v>9.7100980000000003</v>
      </c>
      <c r="N21" s="101">
        <v>94.130499000000029</v>
      </c>
      <c r="O21" s="101">
        <v>4.0377179999999999</v>
      </c>
      <c r="P21" s="101">
        <v>0.29746300000000003</v>
      </c>
      <c r="Q21" s="101">
        <v>58.728539999999995</v>
      </c>
      <c r="R21" s="101">
        <v>30.339263000000003</v>
      </c>
      <c r="S21" s="101">
        <v>14.349125000000001</v>
      </c>
      <c r="U21" s="159" t="s">
        <v>541</v>
      </c>
    </row>
    <row r="22" spans="1:21">
      <c r="B22" s="159" t="s">
        <v>342</v>
      </c>
      <c r="C22" s="101">
        <v>13.620355</v>
      </c>
      <c r="D22" s="101">
        <v>79.316326000000004</v>
      </c>
      <c r="E22" s="101">
        <v>139.377261</v>
      </c>
      <c r="F22" s="101">
        <v>47.429046</v>
      </c>
      <c r="G22" s="101">
        <v>7.2713020000000004</v>
      </c>
      <c r="H22" s="101">
        <v>13.082109000000001</v>
      </c>
      <c r="I22" s="101">
        <v>44.802818000000002</v>
      </c>
      <c r="J22" s="101">
        <v>70.386622999999986</v>
      </c>
      <c r="K22" s="101">
        <v>27.500653</v>
      </c>
      <c r="L22" s="101">
        <v>57.348583999999995</v>
      </c>
      <c r="M22" s="101">
        <v>11.836445999999999</v>
      </c>
      <c r="N22" s="101">
        <v>78.375005999999999</v>
      </c>
      <c r="O22" s="101">
        <v>4.7399170000000002</v>
      </c>
      <c r="P22" s="101">
        <v>0.438776</v>
      </c>
      <c r="Q22" s="101">
        <v>68.054320000000004</v>
      </c>
      <c r="R22" s="101">
        <v>29.882348</v>
      </c>
      <c r="S22" s="101">
        <v>21.925405999999999</v>
      </c>
      <c r="U22" s="159" t="s">
        <v>542</v>
      </c>
    </row>
    <row r="23" spans="1:21">
      <c r="B23" s="159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U23" s="159" t="s">
        <v>543</v>
      </c>
    </row>
    <row r="24" spans="1:21">
      <c r="B24" s="159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U24" s="159" t="s">
        <v>544</v>
      </c>
    </row>
    <row r="25" spans="1:21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545</v>
      </c>
    </row>
    <row r="26" spans="1:21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546</v>
      </c>
    </row>
    <row r="27" spans="1:21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3.8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>
      <c r="A34" s="268" t="s">
        <v>682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>
      <c r="A35" s="229" t="s">
        <v>162</v>
      </c>
      <c r="B35" s="229" t="s">
        <v>163</v>
      </c>
      <c r="C35" s="265" t="s">
        <v>681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9" t="s">
        <v>536</v>
      </c>
      <c r="U35" s="229" t="s">
        <v>523</v>
      </c>
    </row>
    <row r="36" spans="1:21" ht="20.25" customHeight="1" thickBot="1">
      <c r="A36" s="230"/>
      <c r="B36" s="230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30"/>
      <c r="U36" s="230"/>
    </row>
    <row r="37" spans="1:21">
      <c r="A37" s="100">
        <v>2020</v>
      </c>
      <c r="B37" s="159" t="s">
        <v>339</v>
      </c>
      <c r="C37" s="101">
        <v>18.589760000000002</v>
      </c>
      <c r="D37" s="101">
        <v>47.871887000000001</v>
      </c>
      <c r="E37" s="101">
        <v>29.600019000000003</v>
      </c>
      <c r="F37" s="101">
        <v>28.760598000000002</v>
      </c>
      <c r="G37" s="101">
        <v>35.546605</v>
      </c>
      <c r="H37" s="101">
        <v>31.488489999999999</v>
      </c>
      <c r="I37" s="101">
        <v>13.741694000000001</v>
      </c>
      <c r="J37" s="101">
        <v>17.444849000000001</v>
      </c>
      <c r="K37" s="101">
        <v>2.839172</v>
      </c>
      <c r="L37" s="101">
        <v>907.46227400000021</v>
      </c>
      <c r="M37" s="101">
        <v>42.276486000000006</v>
      </c>
      <c r="N37" s="101">
        <v>132.95486299999999</v>
      </c>
      <c r="O37" s="101">
        <v>246.35730899999999</v>
      </c>
      <c r="P37" s="101">
        <v>14.128979000000001</v>
      </c>
      <c r="Q37" s="101">
        <v>50.152091000000006</v>
      </c>
      <c r="R37" s="101">
        <v>57.664450000000002</v>
      </c>
      <c r="S37" s="101">
        <v>37.152564000000005</v>
      </c>
      <c r="T37" s="100">
        <v>2020</v>
      </c>
      <c r="U37" s="159" t="s">
        <v>539</v>
      </c>
    </row>
    <row r="38" spans="1:21">
      <c r="B38" s="159" t="s">
        <v>340</v>
      </c>
      <c r="C38" s="101">
        <v>22.187380999999998</v>
      </c>
      <c r="D38" s="101">
        <v>49.786532000000001</v>
      </c>
      <c r="E38" s="101">
        <v>29.748135999999999</v>
      </c>
      <c r="F38" s="101">
        <v>29.704231</v>
      </c>
      <c r="G38" s="101">
        <v>33.424475999999999</v>
      </c>
      <c r="H38" s="101">
        <v>24.563969999999998</v>
      </c>
      <c r="I38" s="101">
        <v>25.934048000000001</v>
      </c>
      <c r="J38" s="101">
        <v>16.051271999999997</v>
      </c>
      <c r="K38" s="101">
        <v>1.438963</v>
      </c>
      <c r="L38" s="101">
        <v>715.32047800000021</v>
      </c>
      <c r="M38" s="101">
        <v>40.739757999999995</v>
      </c>
      <c r="N38" s="101">
        <v>123.18052100000003</v>
      </c>
      <c r="O38" s="101">
        <v>242.697463</v>
      </c>
      <c r="P38" s="101">
        <v>20.252179000000002</v>
      </c>
      <c r="Q38" s="101">
        <v>50.878929999999997</v>
      </c>
      <c r="R38" s="101">
        <v>54.192578999999995</v>
      </c>
      <c r="S38" s="101">
        <v>35.543832999999999</v>
      </c>
      <c r="U38" s="159" t="s">
        <v>540</v>
      </c>
    </row>
    <row r="39" spans="1:21">
      <c r="B39" s="159" t="s">
        <v>341</v>
      </c>
      <c r="C39" s="101">
        <v>18.298303999999998</v>
      </c>
      <c r="D39" s="101">
        <v>56.354315999999997</v>
      </c>
      <c r="E39" s="101">
        <v>34.882246000000002</v>
      </c>
      <c r="F39" s="101">
        <v>35.320273999999998</v>
      </c>
      <c r="G39" s="101">
        <v>41.44164</v>
      </c>
      <c r="H39" s="101">
        <v>35.441860000000005</v>
      </c>
      <c r="I39" s="101">
        <v>22.581123000000002</v>
      </c>
      <c r="J39" s="101">
        <v>16.416502999999999</v>
      </c>
      <c r="K39" s="101">
        <v>2.3718360000000001</v>
      </c>
      <c r="L39" s="101">
        <v>665.65899200000001</v>
      </c>
      <c r="M39" s="101">
        <v>40.256700000000002</v>
      </c>
      <c r="N39" s="101">
        <v>160.506574</v>
      </c>
      <c r="O39" s="101">
        <v>264.95167000000004</v>
      </c>
      <c r="P39" s="101">
        <v>28.384262</v>
      </c>
      <c r="Q39" s="101">
        <v>55.211649999999999</v>
      </c>
      <c r="R39" s="101">
        <v>56.355795999999998</v>
      </c>
      <c r="S39" s="101">
        <v>40.481524999999998</v>
      </c>
      <c r="U39" s="159" t="s">
        <v>541</v>
      </c>
    </row>
    <row r="40" spans="1:21">
      <c r="B40" s="159" t="s">
        <v>342</v>
      </c>
      <c r="C40" s="101">
        <v>13.920445000000001</v>
      </c>
      <c r="D40" s="101">
        <v>47.645617000000001</v>
      </c>
      <c r="E40" s="101">
        <v>26.932624999999998</v>
      </c>
      <c r="F40" s="101">
        <v>33.740213000000004</v>
      </c>
      <c r="G40" s="101">
        <v>36.588456999999998</v>
      </c>
      <c r="H40" s="101">
        <v>31.532384</v>
      </c>
      <c r="I40" s="101">
        <v>24.924480000000003</v>
      </c>
      <c r="J40" s="101">
        <v>15.491377999999999</v>
      </c>
      <c r="K40" s="101">
        <v>2.7792120000000002</v>
      </c>
      <c r="L40" s="101">
        <v>402.893215</v>
      </c>
      <c r="M40" s="101">
        <v>30.455459999999999</v>
      </c>
      <c r="N40" s="101">
        <v>125.71310800000003</v>
      </c>
      <c r="O40" s="101">
        <v>234.40877700000001</v>
      </c>
      <c r="P40" s="101">
        <v>22.478341999999998</v>
      </c>
      <c r="Q40" s="101">
        <v>40.411498000000002</v>
      </c>
      <c r="R40" s="101">
        <v>35.082834999999996</v>
      </c>
      <c r="S40" s="101">
        <v>35.523351999999996</v>
      </c>
      <c r="U40" s="159" t="s">
        <v>542</v>
      </c>
    </row>
    <row r="41" spans="1:21">
      <c r="B41" s="159" t="s">
        <v>343</v>
      </c>
      <c r="C41" s="101">
        <v>14.655234999999999</v>
      </c>
      <c r="D41" s="101">
        <v>43.888752000000004</v>
      </c>
      <c r="E41" s="101">
        <v>27.415176000000002</v>
      </c>
      <c r="F41" s="101">
        <v>36.329146000000001</v>
      </c>
      <c r="G41" s="101">
        <v>32.225321000000001</v>
      </c>
      <c r="H41" s="101">
        <v>27.912464</v>
      </c>
      <c r="I41" s="101">
        <v>21.110257999999998</v>
      </c>
      <c r="J41" s="101">
        <v>14.603873999999999</v>
      </c>
      <c r="K41" s="101">
        <v>1.5867019999999998</v>
      </c>
      <c r="L41" s="101">
        <v>182.14627400000001</v>
      </c>
      <c r="M41" s="101">
        <v>27.931208999999999</v>
      </c>
      <c r="N41" s="101">
        <v>101.19823999999998</v>
      </c>
      <c r="O41" s="101">
        <v>252.242683</v>
      </c>
      <c r="P41" s="101">
        <v>15.706348999999999</v>
      </c>
      <c r="Q41" s="101">
        <v>39.246772</v>
      </c>
      <c r="R41" s="101">
        <v>37.780017999999998</v>
      </c>
      <c r="S41" s="101">
        <v>35.030703000000003</v>
      </c>
      <c r="U41" s="159" t="s">
        <v>543</v>
      </c>
    </row>
    <row r="42" spans="1:21">
      <c r="B42" s="159" t="s">
        <v>344</v>
      </c>
      <c r="C42" s="101">
        <v>12.832244000000001</v>
      </c>
      <c r="D42" s="101">
        <v>45.714018000000003</v>
      </c>
      <c r="E42" s="101">
        <v>30.080047999999998</v>
      </c>
      <c r="F42" s="101">
        <v>46.203443</v>
      </c>
      <c r="G42" s="101">
        <v>39.120776999999997</v>
      </c>
      <c r="H42" s="101">
        <v>37.830747000000002</v>
      </c>
      <c r="I42" s="101">
        <v>18.342586000000001</v>
      </c>
      <c r="J42" s="101">
        <v>16.619674</v>
      </c>
      <c r="K42" s="101">
        <v>1.421271</v>
      </c>
      <c r="L42" s="101">
        <v>310.10222300000004</v>
      </c>
      <c r="M42" s="101">
        <v>26.925311999999995</v>
      </c>
      <c r="N42" s="101">
        <v>112.04169299999998</v>
      </c>
      <c r="O42" s="101">
        <v>246.228306</v>
      </c>
      <c r="P42" s="101">
        <v>12.84553</v>
      </c>
      <c r="Q42" s="101">
        <v>42.154251000000002</v>
      </c>
      <c r="R42" s="101">
        <v>48.899647999999999</v>
      </c>
      <c r="S42" s="101">
        <v>38.447429</v>
      </c>
      <c r="U42" s="159" t="s">
        <v>544</v>
      </c>
    </row>
    <row r="43" spans="1:21">
      <c r="B43" s="159" t="s">
        <v>345</v>
      </c>
      <c r="C43" s="101">
        <v>13.447139</v>
      </c>
      <c r="D43" s="101">
        <v>45.610631999999995</v>
      </c>
      <c r="E43" s="101">
        <v>32.422269</v>
      </c>
      <c r="F43" s="101">
        <v>47.670645999999998</v>
      </c>
      <c r="G43" s="101">
        <v>46.774760999999998</v>
      </c>
      <c r="H43" s="101">
        <v>36.414090999999999</v>
      </c>
      <c r="I43" s="101">
        <v>18.606745</v>
      </c>
      <c r="J43" s="101">
        <v>15.497244999999999</v>
      </c>
      <c r="K43" s="101">
        <v>2.1168819999999999</v>
      </c>
      <c r="L43" s="101">
        <v>420.77557499999995</v>
      </c>
      <c r="M43" s="101">
        <v>27.931972000000002</v>
      </c>
      <c r="N43" s="101">
        <v>113.41645</v>
      </c>
      <c r="O43" s="101">
        <v>244.98554199999998</v>
      </c>
      <c r="P43" s="101">
        <v>16.955971999999999</v>
      </c>
      <c r="Q43" s="101">
        <v>52.750152</v>
      </c>
      <c r="R43" s="101">
        <v>53.338045000000001</v>
      </c>
      <c r="S43" s="101">
        <v>43.396455999999993</v>
      </c>
      <c r="U43" s="159" t="s">
        <v>545</v>
      </c>
    </row>
    <row r="44" spans="1:21">
      <c r="B44" s="159" t="s">
        <v>346</v>
      </c>
      <c r="C44" s="101">
        <v>15.329912</v>
      </c>
      <c r="D44" s="101">
        <v>46.637764000000004</v>
      </c>
      <c r="E44" s="101">
        <v>29.749383999999999</v>
      </c>
      <c r="F44" s="101">
        <v>39.296942999999999</v>
      </c>
      <c r="G44" s="101">
        <v>43.549576999999999</v>
      </c>
      <c r="H44" s="101">
        <v>36.859453999999999</v>
      </c>
      <c r="I44" s="101">
        <v>22.668387000000003</v>
      </c>
      <c r="J44" s="101">
        <v>13.39565</v>
      </c>
      <c r="K44" s="101">
        <v>1.2968440000000001</v>
      </c>
      <c r="L44" s="101">
        <v>465.26798600000012</v>
      </c>
      <c r="M44" s="101">
        <v>28.147293000000001</v>
      </c>
      <c r="N44" s="101">
        <v>101.35305200000001</v>
      </c>
      <c r="O44" s="101">
        <v>182.813084</v>
      </c>
      <c r="P44" s="101">
        <v>12.025713999999999</v>
      </c>
      <c r="Q44" s="101">
        <v>42.158604999999994</v>
      </c>
      <c r="R44" s="101">
        <v>44.164141000000001</v>
      </c>
      <c r="S44" s="101">
        <v>36.140723999999999</v>
      </c>
      <c r="U44" s="159" t="s">
        <v>546</v>
      </c>
    </row>
    <row r="45" spans="1:21">
      <c r="B45" s="159" t="s">
        <v>347</v>
      </c>
      <c r="C45" s="101">
        <v>30.235581</v>
      </c>
      <c r="D45" s="101">
        <v>50.257393</v>
      </c>
      <c r="E45" s="101">
        <v>30.053388999999999</v>
      </c>
      <c r="F45" s="101">
        <v>38.862881000000002</v>
      </c>
      <c r="G45" s="101">
        <v>48.249402999999994</v>
      </c>
      <c r="H45" s="101">
        <v>37.194820000000007</v>
      </c>
      <c r="I45" s="101">
        <v>16.554345000000001</v>
      </c>
      <c r="J45" s="101">
        <v>17.446981000000001</v>
      </c>
      <c r="K45" s="101">
        <v>1.5414639999999999</v>
      </c>
      <c r="L45" s="101">
        <v>492.97764299999994</v>
      </c>
      <c r="M45" s="101">
        <v>39.579226000000006</v>
      </c>
      <c r="N45" s="101">
        <v>128.082075</v>
      </c>
      <c r="O45" s="101">
        <v>209.74512299999998</v>
      </c>
      <c r="P45" s="101">
        <v>12.843887</v>
      </c>
      <c r="Q45" s="101">
        <v>54.215119999999999</v>
      </c>
      <c r="R45" s="101">
        <v>54.581865000000001</v>
      </c>
      <c r="S45" s="101">
        <v>43.088929</v>
      </c>
      <c r="U45" s="159" t="s">
        <v>547</v>
      </c>
    </row>
    <row r="46" spans="1:21">
      <c r="B46" s="159" t="s">
        <v>348</v>
      </c>
      <c r="C46" s="101">
        <v>36.960257999999996</v>
      </c>
      <c r="D46" s="101">
        <v>54.647464999999997</v>
      </c>
      <c r="E46" s="101">
        <v>32.790908000000002</v>
      </c>
      <c r="F46" s="101">
        <v>34.590398</v>
      </c>
      <c r="G46" s="101">
        <v>42.123352999999994</v>
      </c>
      <c r="H46" s="101">
        <v>35.958862999999994</v>
      </c>
      <c r="I46" s="101">
        <v>20.505741999999998</v>
      </c>
      <c r="J46" s="101">
        <v>18.552564</v>
      </c>
      <c r="K46" s="101">
        <v>2.1355589999999998</v>
      </c>
      <c r="L46" s="101">
        <v>488.74266599999999</v>
      </c>
      <c r="M46" s="101">
        <v>27.587657</v>
      </c>
      <c r="N46" s="101">
        <v>110.33692400000001</v>
      </c>
      <c r="O46" s="101">
        <v>252.08952799999997</v>
      </c>
      <c r="P46" s="101">
        <v>13.945071</v>
      </c>
      <c r="Q46" s="101">
        <v>56.637172999999997</v>
      </c>
      <c r="R46" s="101">
        <v>59.832728000000003</v>
      </c>
      <c r="S46" s="101">
        <v>50.399595999999995</v>
      </c>
      <c r="U46" s="159" t="s">
        <v>548</v>
      </c>
    </row>
    <row r="47" spans="1:21">
      <c r="B47" s="159" t="s">
        <v>349</v>
      </c>
      <c r="C47" s="101">
        <v>22.146122999999999</v>
      </c>
      <c r="D47" s="101">
        <v>53.434139999999999</v>
      </c>
      <c r="E47" s="101">
        <v>32.328749999999999</v>
      </c>
      <c r="F47" s="101">
        <v>31.238424000000002</v>
      </c>
      <c r="G47" s="101">
        <v>41.606693999999997</v>
      </c>
      <c r="H47" s="101">
        <v>34.262169</v>
      </c>
      <c r="I47" s="101">
        <v>18.937401000000001</v>
      </c>
      <c r="J47" s="101">
        <v>16.170226</v>
      </c>
      <c r="K47" s="101">
        <v>1.259363</v>
      </c>
      <c r="L47" s="101">
        <v>358.157332</v>
      </c>
      <c r="M47" s="101">
        <v>33.229197999999997</v>
      </c>
      <c r="N47" s="101">
        <v>132.479377</v>
      </c>
      <c r="O47" s="101">
        <v>255.404302</v>
      </c>
      <c r="P47" s="101">
        <v>15.206908</v>
      </c>
      <c r="Q47" s="101">
        <v>53.114719000000001</v>
      </c>
      <c r="R47" s="101">
        <v>53.024397999999998</v>
      </c>
      <c r="S47" s="101">
        <v>40.048673999999998</v>
      </c>
      <c r="U47" s="159" t="s">
        <v>549</v>
      </c>
    </row>
    <row r="48" spans="1:21">
      <c r="B48" s="159" t="s">
        <v>350</v>
      </c>
      <c r="C48" s="101">
        <v>16.700858</v>
      </c>
      <c r="D48" s="101">
        <v>48.586052000000002</v>
      </c>
      <c r="E48" s="101">
        <v>32.563420000000001</v>
      </c>
      <c r="F48" s="101">
        <v>32.409041000000002</v>
      </c>
      <c r="G48" s="101">
        <v>33.828842000000002</v>
      </c>
      <c r="H48" s="101">
        <v>36.673822000000001</v>
      </c>
      <c r="I48" s="101">
        <v>16.672107999999998</v>
      </c>
      <c r="J48" s="101">
        <v>15.213414</v>
      </c>
      <c r="K48" s="101">
        <v>1.3760829999999999</v>
      </c>
      <c r="L48" s="101">
        <v>445.69223</v>
      </c>
      <c r="M48" s="101">
        <v>29.735425999999997</v>
      </c>
      <c r="N48" s="101">
        <v>148.17796099999998</v>
      </c>
      <c r="O48" s="101">
        <v>201.70120800000001</v>
      </c>
      <c r="P48" s="101">
        <v>16.521103</v>
      </c>
      <c r="Q48" s="101">
        <v>46.185918000000001</v>
      </c>
      <c r="R48" s="101">
        <v>49.987026999999998</v>
      </c>
      <c r="S48" s="101">
        <v>40.110337000000001</v>
      </c>
      <c r="U48" s="159" t="s">
        <v>550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>
      <c r="A50" s="100">
        <v>2021</v>
      </c>
      <c r="B50" s="159" t="s">
        <v>339</v>
      </c>
      <c r="C50" s="101">
        <v>14.922239999999999</v>
      </c>
      <c r="D50" s="101">
        <v>47.499917000000003</v>
      </c>
      <c r="E50" s="101">
        <v>27.403342000000002</v>
      </c>
      <c r="F50" s="101">
        <v>26.308021000000004</v>
      </c>
      <c r="G50" s="101">
        <v>27.986438</v>
      </c>
      <c r="H50" s="101">
        <v>34.668658999999998</v>
      </c>
      <c r="I50" s="101">
        <v>21.108612000000001</v>
      </c>
      <c r="J50" s="101">
        <v>16.494135000000004</v>
      </c>
      <c r="K50" s="101">
        <v>1.6045500000000001</v>
      </c>
      <c r="L50" s="101">
        <v>488.86354</v>
      </c>
      <c r="M50" s="101">
        <v>33.517968999999994</v>
      </c>
      <c r="N50" s="101">
        <v>125.26417499999999</v>
      </c>
      <c r="O50" s="101">
        <v>214.012608</v>
      </c>
      <c r="P50" s="101">
        <v>15.627718999999999</v>
      </c>
      <c r="Q50" s="101">
        <v>48.657867000000003</v>
      </c>
      <c r="R50" s="101">
        <v>43.285619999999994</v>
      </c>
      <c r="S50" s="101">
        <v>36.119863000000002</v>
      </c>
      <c r="T50" s="100">
        <v>2021</v>
      </c>
      <c r="U50" s="159" t="s">
        <v>539</v>
      </c>
    </row>
    <row r="51" spans="1:21">
      <c r="B51" s="159" t="s">
        <v>340</v>
      </c>
      <c r="C51" s="101">
        <v>19.799003000000003</v>
      </c>
      <c r="D51" s="101">
        <v>47.964875999999997</v>
      </c>
      <c r="E51" s="101">
        <v>28.292716000000002</v>
      </c>
      <c r="F51" s="101">
        <v>31.943674000000001</v>
      </c>
      <c r="G51" s="101">
        <v>28.241738999999999</v>
      </c>
      <c r="H51" s="101">
        <v>34.282762999999996</v>
      </c>
      <c r="I51" s="101">
        <v>23.168116000000001</v>
      </c>
      <c r="J51" s="101">
        <v>16.645679000000001</v>
      </c>
      <c r="K51" s="101">
        <v>1.3554900000000001</v>
      </c>
      <c r="L51" s="101">
        <v>600.55397700000003</v>
      </c>
      <c r="M51" s="101">
        <v>42.790211999999997</v>
      </c>
      <c r="N51" s="101">
        <v>122.59055400000003</v>
      </c>
      <c r="O51" s="101">
        <v>245.90449999999998</v>
      </c>
      <c r="P51" s="101">
        <v>15.787186</v>
      </c>
      <c r="Q51" s="101">
        <v>55.809840999999999</v>
      </c>
      <c r="R51" s="101">
        <v>40.996414999999999</v>
      </c>
      <c r="S51" s="101">
        <v>37.253546</v>
      </c>
      <c r="U51" s="159" t="s">
        <v>540</v>
      </c>
    </row>
    <row r="52" spans="1:21">
      <c r="B52" s="159" t="s">
        <v>341</v>
      </c>
      <c r="C52" s="101">
        <v>17.735883000000001</v>
      </c>
      <c r="D52" s="101">
        <v>56.509788999999998</v>
      </c>
      <c r="E52" s="101">
        <v>34.530774999999998</v>
      </c>
      <c r="F52" s="101">
        <v>40.821030000000007</v>
      </c>
      <c r="G52" s="101">
        <v>38.413849999999996</v>
      </c>
      <c r="H52" s="101">
        <v>38.929476999999999</v>
      </c>
      <c r="I52" s="101">
        <v>28.345200999999999</v>
      </c>
      <c r="J52" s="101">
        <v>20.601226999999998</v>
      </c>
      <c r="K52" s="101">
        <v>2.0661399999999999</v>
      </c>
      <c r="L52" s="101">
        <v>594.31222700000012</v>
      </c>
      <c r="M52" s="101">
        <v>42.308810999999992</v>
      </c>
      <c r="N52" s="101">
        <v>167.67800600000004</v>
      </c>
      <c r="O52" s="101">
        <v>287.72906400000005</v>
      </c>
      <c r="P52" s="101">
        <v>36.453035</v>
      </c>
      <c r="Q52" s="101">
        <v>60.534562000000001</v>
      </c>
      <c r="R52" s="101">
        <v>51.161718</v>
      </c>
      <c r="S52" s="101">
        <v>45.390587000000004</v>
      </c>
      <c r="U52" s="159" t="s">
        <v>541</v>
      </c>
    </row>
    <row r="53" spans="1:21">
      <c r="B53" s="159" t="s">
        <v>342</v>
      </c>
      <c r="C53" s="101">
        <v>17.266954000000002</v>
      </c>
      <c r="D53" s="101">
        <v>50.254609000000002</v>
      </c>
      <c r="E53" s="101">
        <v>32.240406999999998</v>
      </c>
      <c r="F53" s="101">
        <v>41.583146999999997</v>
      </c>
      <c r="G53" s="101">
        <v>37.714593000000001</v>
      </c>
      <c r="H53" s="101">
        <v>36.948564000000005</v>
      </c>
      <c r="I53" s="101">
        <v>19.110399999999998</v>
      </c>
      <c r="J53" s="101">
        <v>20.417725999999998</v>
      </c>
      <c r="K53" s="101">
        <v>1.8701099999999999</v>
      </c>
      <c r="L53" s="101">
        <v>645.31256499999995</v>
      </c>
      <c r="M53" s="101">
        <v>50.691709000000003</v>
      </c>
      <c r="N53" s="101">
        <v>143.48638700000004</v>
      </c>
      <c r="O53" s="101">
        <v>263.057636</v>
      </c>
      <c r="P53" s="101">
        <v>23.491279000000002</v>
      </c>
      <c r="Q53" s="101">
        <v>58.015645000000006</v>
      </c>
      <c r="R53" s="101">
        <v>55.042721999999998</v>
      </c>
      <c r="S53" s="101">
        <v>40.859759999999994</v>
      </c>
      <c r="U53" s="159" t="s">
        <v>542</v>
      </c>
    </row>
    <row r="54" spans="1:21">
      <c r="B54" s="159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U54" s="159" t="s">
        <v>543</v>
      </c>
    </row>
    <row r="55" spans="1:21">
      <c r="B55" s="159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U55" s="159" t="s">
        <v>544</v>
      </c>
    </row>
    <row r="56" spans="1:21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545</v>
      </c>
    </row>
    <row r="57" spans="1:21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546</v>
      </c>
    </row>
    <row r="58" spans="1:21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>
      <c r="A65" s="268" t="s">
        <v>682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>
      <c r="A66" s="229" t="s">
        <v>162</v>
      </c>
      <c r="B66" s="229" t="s">
        <v>163</v>
      </c>
      <c r="C66" s="265" t="s">
        <v>681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9" t="s">
        <v>536</v>
      </c>
      <c r="U66" s="229" t="s">
        <v>523</v>
      </c>
    </row>
    <row r="67" spans="1:21" ht="20.25" customHeight="1" thickBot="1">
      <c r="A67" s="230"/>
      <c r="B67" s="230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30"/>
      <c r="U67" s="230"/>
    </row>
    <row r="68" spans="1:21">
      <c r="A68" s="100">
        <v>2020</v>
      </c>
      <c r="B68" s="159" t="s">
        <v>339</v>
      </c>
      <c r="C68" s="101">
        <v>8.272532</v>
      </c>
      <c r="D68" s="101">
        <v>1.7794719999999999</v>
      </c>
      <c r="E68" s="101">
        <v>3.0716610000000002</v>
      </c>
      <c r="F68" s="101">
        <v>153.104432</v>
      </c>
      <c r="G68" s="101">
        <v>286.28045299999991</v>
      </c>
      <c r="H68" s="101">
        <v>83.661293000000001</v>
      </c>
      <c r="I68" s="101">
        <v>30.880212</v>
      </c>
      <c r="J68" s="101">
        <v>35.324562999999998</v>
      </c>
      <c r="K68" s="101">
        <v>0.72200700000000007</v>
      </c>
      <c r="L68" s="101">
        <v>69.602851999999999</v>
      </c>
      <c r="M68" s="101">
        <v>9.6420449999999995</v>
      </c>
      <c r="N68" s="101">
        <v>0.87305299999999997</v>
      </c>
      <c r="O68" s="101">
        <v>8.9913080000000001</v>
      </c>
      <c r="P68" s="101">
        <v>89.506382000000002</v>
      </c>
      <c r="Q68" s="101">
        <v>12.004824000000001</v>
      </c>
      <c r="R68" s="101">
        <v>0.41195900000000002</v>
      </c>
      <c r="S68" s="101">
        <v>7.4189210000000001</v>
      </c>
      <c r="T68" s="100">
        <v>2020</v>
      </c>
      <c r="U68" s="159" t="s">
        <v>539</v>
      </c>
    </row>
    <row r="69" spans="1:21">
      <c r="B69" s="159" t="s">
        <v>340</v>
      </c>
      <c r="C69" s="101">
        <v>8.3765719999999995</v>
      </c>
      <c r="D69" s="101">
        <v>1.63042</v>
      </c>
      <c r="E69" s="101">
        <v>3.3627819999999997</v>
      </c>
      <c r="F69" s="101">
        <v>134.47678000000002</v>
      </c>
      <c r="G69" s="101">
        <v>284.18670300000002</v>
      </c>
      <c r="H69" s="101">
        <v>83.533484000000001</v>
      </c>
      <c r="I69" s="101">
        <v>28.107744</v>
      </c>
      <c r="J69" s="101">
        <v>34.141564000000002</v>
      </c>
      <c r="K69" s="101">
        <v>0.76200599999999996</v>
      </c>
      <c r="L69" s="101">
        <v>70.230982000000012</v>
      </c>
      <c r="M69" s="101">
        <v>15.925146</v>
      </c>
      <c r="N69" s="101">
        <v>0.65445799999999998</v>
      </c>
      <c r="O69" s="101">
        <v>4.6531409999999997</v>
      </c>
      <c r="P69" s="101">
        <v>90.80189399999999</v>
      </c>
      <c r="Q69" s="101">
        <v>10.786248000000001</v>
      </c>
      <c r="R69" s="101">
        <v>0.40340300000000001</v>
      </c>
      <c r="S69" s="101">
        <v>8.6085360000000009</v>
      </c>
      <c r="U69" s="159" t="s">
        <v>540</v>
      </c>
    </row>
    <row r="70" spans="1:21">
      <c r="B70" s="159" t="s">
        <v>341</v>
      </c>
      <c r="C70" s="101">
        <v>8.1978910000000003</v>
      </c>
      <c r="D70" s="101">
        <v>0.99705899999999992</v>
      </c>
      <c r="E70" s="101">
        <v>3.315671</v>
      </c>
      <c r="F70" s="101">
        <v>152.42796900000002</v>
      </c>
      <c r="G70" s="101">
        <v>297.14029100000005</v>
      </c>
      <c r="H70" s="101">
        <v>71.883974999999992</v>
      </c>
      <c r="I70" s="101">
        <v>29.319376999999999</v>
      </c>
      <c r="J70" s="101">
        <v>19.192622999999998</v>
      </c>
      <c r="K70" s="101">
        <v>0.94459899999999997</v>
      </c>
      <c r="L70" s="101">
        <v>69.387179000000003</v>
      </c>
      <c r="M70" s="101">
        <v>14.815702000000002</v>
      </c>
      <c r="N70" s="101">
        <v>0.55580799999999997</v>
      </c>
      <c r="O70" s="101">
        <v>7.7566560000000004</v>
      </c>
      <c r="P70" s="101">
        <v>94.474247000000005</v>
      </c>
      <c r="Q70" s="101">
        <v>12.466858</v>
      </c>
      <c r="R70" s="101">
        <v>0.56741900000000001</v>
      </c>
      <c r="S70" s="101">
        <v>8.2841710000000006</v>
      </c>
      <c r="U70" s="159" t="s">
        <v>541</v>
      </c>
    </row>
    <row r="71" spans="1:21">
      <c r="B71" s="159" t="s">
        <v>342</v>
      </c>
      <c r="C71" s="101">
        <v>6.5817329999999998</v>
      </c>
      <c r="D71" s="101">
        <v>0.46186700000000003</v>
      </c>
      <c r="E71" s="101">
        <v>1.9171670000000001</v>
      </c>
      <c r="F71" s="101">
        <v>84.821095</v>
      </c>
      <c r="G71" s="101">
        <v>232.06833</v>
      </c>
      <c r="H71" s="101">
        <v>46.095141999999996</v>
      </c>
      <c r="I71" s="101">
        <v>16.477439</v>
      </c>
      <c r="J71" s="101">
        <v>9.4623620000000024</v>
      </c>
      <c r="K71" s="101">
        <v>0.58604100000000003</v>
      </c>
      <c r="L71" s="101">
        <v>56.169852000000006</v>
      </c>
      <c r="M71" s="101">
        <v>11.074910000000001</v>
      </c>
      <c r="N71" s="101">
        <v>0.29891900000000005</v>
      </c>
      <c r="O71" s="101">
        <v>6.4005690000000008</v>
      </c>
      <c r="P71" s="101">
        <v>82.033852999999993</v>
      </c>
      <c r="Q71" s="101">
        <v>8.6194500000000005</v>
      </c>
      <c r="R71" s="101">
        <v>0.309367</v>
      </c>
      <c r="S71" s="101">
        <v>4.0650409999999999</v>
      </c>
      <c r="U71" s="159" t="s">
        <v>542</v>
      </c>
    </row>
    <row r="72" spans="1:21">
      <c r="B72" s="159" t="s">
        <v>343</v>
      </c>
      <c r="C72" s="101">
        <v>7.1876280000000001</v>
      </c>
      <c r="D72" s="101">
        <v>0.76016499999999998</v>
      </c>
      <c r="E72" s="101">
        <v>1.7566630000000001</v>
      </c>
      <c r="F72" s="101">
        <v>96.793427999999992</v>
      </c>
      <c r="G72" s="101">
        <v>237.86511000000002</v>
      </c>
      <c r="H72" s="101">
        <v>49.195456999999998</v>
      </c>
      <c r="I72" s="101">
        <v>23.567079000000003</v>
      </c>
      <c r="J72" s="101">
        <v>11.867465999999997</v>
      </c>
      <c r="K72" s="101">
        <v>0.28274500000000002</v>
      </c>
      <c r="L72" s="101">
        <v>69.922940999999994</v>
      </c>
      <c r="M72" s="101">
        <v>13.967416</v>
      </c>
      <c r="N72" s="101">
        <v>0.48698399999999997</v>
      </c>
      <c r="O72" s="101">
        <v>6.3565360000000002</v>
      </c>
      <c r="P72" s="101">
        <v>74.180367000000004</v>
      </c>
      <c r="Q72" s="101">
        <v>10.997344</v>
      </c>
      <c r="R72" s="101">
        <v>0.31956400000000001</v>
      </c>
      <c r="S72" s="101">
        <v>5.0527569999999997</v>
      </c>
      <c r="U72" s="159" t="s">
        <v>543</v>
      </c>
    </row>
    <row r="73" spans="1:21">
      <c r="B73" s="159" t="s">
        <v>344</v>
      </c>
      <c r="C73" s="101">
        <v>7.4506120000000005</v>
      </c>
      <c r="D73" s="101">
        <v>0.66696599999999995</v>
      </c>
      <c r="E73" s="101">
        <v>1.9548210000000001</v>
      </c>
      <c r="F73" s="101">
        <v>121.721142</v>
      </c>
      <c r="G73" s="101">
        <v>261.50496300000003</v>
      </c>
      <c r="H73" s="101">
        <v>59.408311999999995</v>
      </c>
      <c r="I73" s="101">
        <v>23.427014</v>
      </c>
      <c r="J73" s="101">
        <v>16.623105999999996</v>
      </c>
      <c r="K73" s="101">
        <v>0.67835299999999998</v>
      </c>
      <c r="L73" s="101">
        <v>57.475548000000003</v>
      </c>
      <c r="M73" s="101">
        <v>12.686959999999999</v>
      </c>
      <c r="N73" s="101">
        <v>0.67543200000000003</v>
      </c>
      <c r="O73" s="101">
        <v>2.5475699999999999</v>
      </c>
      <c r="P73" s="101">
        <v>80.420185000000004</v>
      </c>
      <c r="Q73" s="101">
        <v>10.71036</v>
      </c>
      <c r="R73" s="101">
        <v>0.85520799999999997</v>
      </c>
      <c r="S73" s="101">
        <v>8.7649859999999986</v>
      </c>
      <c r="U73" s="159" t="s">
        <v>544</v>
      </c>
    </row>
    <row r="74" spans="1:21">
      <c r="B74" s="159" t="s">
        <v>345</v>
      </c>
      <c r="C74" s="101">
        <v>8.8735970000000002</v>
      </c>
      <c r="D74" s="101">
        <v>1.0380420000000001</v>
      </c>
      <c r="E74" s="101">
        <v>2.5974409999999999</v>
      </c>
      <c r="F74" s="101">
        <v>141.898819</v>
      </c>
      <c r="G74" s="101">
        <v>304.03797799999995</v>
      </c>
      <c r="H74" s="101">
        <v>69.661552</v>
      </c>
      <c r="I74" s="101">
        <v>21.578171000000001</v>
      </c>
      <c r="J74" s="101">
        <v>22.403894999999999</v>
      </c>
      <c r="K74" s="101">
        <v>0.706789</v>
      </c>
      <c r="L74" s="101">
        <v>62.624767999999996</v>
      </c>
      <c r="M74" s="101">
        <v>18.543841999999998</v>
      </c>
      <c r="N74" s="101">
        <v>0.77984699999999996</v>
      </c>
      <c r="O74" s="101">
        <v>3.966326</v>
      </c>
      <c r="P74" s="101">
        <v>84.152419000000009</v>
      </c>
      <c r="Q74" s="101">
        <v>11.929043999999999</v>
      </c>
      <c r="R74" s="101">
        <v>0.44978899999999999</v>
      </c>
      <c r="S74" s="101">
        <v>9.6455150000000014</v>
      </c>
      <c r="U74" s="159" t="s">
        <v>545</v>
      </c>
    </row>
    <row r="75" spans="1:21">
      <c r="B75" s="159" t="s">
        <v>346</v>
      </c>
      <c r="C75" s="101">
        <v>6.2929709999999996</v>
      </c>
      <c r="D75" s="101">
        <v>0.48944399999999999</v>
      </c>
      <c r="E75" s="101">
        <v>2.4193210000000001</v>
      </c>
      <c r="F75" s="101">
        <v>90.723645000000005</v>
      </c>
      <c r="G75" s="101">
        <v>235.43246599999998</v>
      </c>
      <c r="H75" s="101">
        <v>65.524001999999996</v>
      </c>
      <c r="I75" s="101">
        <v>12.015158000000001</v>
      </c>
      <c r="J75" s="101">
        <v>22.359224000000001</v>
      </c>
      <c r="K75" s="101">
        <v>0.34497</v>
      </c>
      <c r="L75" s="101">
        <v>42.513989000000002</v>
      </c>
      <c r="M75" s="101">
        <v>10.680529999999999</v>
      </c>
      <c r="N75" s="101">
        <v>0.75016899999999997</v>
      </c>
      <c r="O75" s="101">
        <v>7.1578890000000008</v>
      </c>
      <c r="P75" s="101">
        <v>69.906045999999989</v>
      </c>
      <c r="Q75" s="101">
        <v>11.383410999999999</v>
      </c>
      <c r="R75" s="101">
        <v>0.34844400000000003</v>
      </c>
      <c r="S75" s="101">
        <v>4.8632230000000005</v>
      </c>
      <c r="U75" s="159" t="s">
        <v>546</v>
      </c>
    </row>
    <row r="76" spans="1:21">
      <c r="B76" s="159" t="s">
        <v>347</v>
      </c>
      <c r="C76" s="101">
        <v>8.9191920000000007</v>
      </c>
      <c r="D76" s="101">
        <v>1.275128</v>
      </c>
      <c r="E76" s="101">
        <v>2.6337460000000004</v>
      </c>
      <c r="F76" s="101">
        <v>155.216151</v>
      </c>
      <c r="G76" s="101">
        <v>297.090371</v>
      </c>
      <c r="H76" s="101">
        <v>86.772712999999982</v>
      </c>
      <c r="I76" s="101">
        <v>23.305183000000003</v>
      </c>
      <c r="J76" s="101">
        <v>22.559927999999999</v>
      </c>
      <c r="K76" s="101">
        <v>0.48577300000000001</v>
      </c>
      <c r="L76" s="101">
        <v>61.846268999999992</v>
      </c>
      <c r="M76" s="101">
        <v>37.349999000000004</v>
      </c>
      <c r="N76" s="101">
        <v>0.62606600000000001</v>
      </c>
      <c r="O76" s="101">
        <v>3.6630710000000004</v>
      </c>
      <c r="P76" s="101">
        <v>89.366737999999998</v>
      </c>
      <c r="Q76" s="101">
        <v>14.424673</v>
      </c>
      <c r="R76" s="101">
        <v>0.39525899999999997</v>
      </c>
      <c r="S76" s="101">
        <v>8.574603999999999</v>
      </c>
      <c r="U76" s="159" t="s">
        <v>547</v>
      </c>
    </row>
    <row r="77" spans="1:21">
      <c r="B77" s="159" t="s">
        <v>348</v>
      </c>
      <c r="C77" s="101">
        <v>9.6465220000000009</v>
      </c>
      <c r="D77" s="101">
        <v>1.474667</v>
      </c>
      <c r="E77" s="101">
        <v>3.2925589999999998</v>
      </c>
      <c r="F77" s="101">
        <v>174.14737</v>
      </c>
      <c r="G77" s="101">
        <v>296.36405100000002</v>
      </c>
      <c r="H77" s="101">
        <v>89.338107000000008</v>
      </c>
      <c r="I77" s="101">
        <v>27.936875000000001</v>
      </c>
      <c r="J77" s="101">
        <v>24.323314</v>
      </c>
      <c r="K77" s="101">
        <v>0.80873600000000012</v>
      </c>
      <c r="L77" s="101">
        <v>59.503341000000006</v>
      </c>
      <c r="M77" s="101">
        <v>15.435144000000001</v>
      </c>
      <c r="N77" s="101">
        <v>0.81428900000000004</v>
      </c>
      <c r="O77" s="101">
        <v>7.1176780000000006</v>
      </c>
      <c r="P77" s="101">
        <v>86.450090999999986</v>
      </c>
      <c r="Q77" s="101">
        <v>15.852459999999999</v>
      </c>
      <c r="R77" s="101">
        <v>0.471219</v>
      </c>
      <c r="S77" s="101">
        <v>7.8862120000000004</v>
      </c>
      <c r="U77" s="159" t="s">
        <v>548</v>
      </c>
    </row>
    <row r="78" spans="1:21">
      <c r="B78" s="159" t="s">
        <v>349</v>
      </c>
      <c r="C78" s="101">
        <v>8.5045819999999992</v>
      </c>
      <c r="D78" s="101">
        <v>1.6765559999999999</v>
      </c>
      <c r="E78" s="101">
        <v>2.850835</v>
      </c>
      <c r="F78" s="101">
        <v>188.85206600000001</v>
      </c>
      <c r="G78" s="101">
        <v>291.21615200000002</v>
      </c>
      <c r="H78" s="101">
        <v>86.001745</v>
      </c>
      <c r="I78" s="101">
        <v>28.131541000000002</v>
      </c>
      <c r="J78" s="101">
        <v>25.624957999999999</v>
      </c>
      <c r="K78" s="101">
        <v>0.44931300000000002</v>
      </c>
      <c r="L78" s="101">
        <v>66.006819999999991</v>
      </c>
      <c r="M78" s="101">
        <v>12.503135</v>
      </c>
      <c r="N78" s="101">
        <v>0.78889999999999993</v>
      </c>
      <c r="O78" s="101">
        <v>8.4119489999999999</v>
      </c>
      <c r="P78" s="101">
        <v>85.946460000000002</v>
      </c>
      <c r="Q78" s="101">
        <v>13.690455999999999</v>
      </c>
      <c r="R78" s="101">
        <v>0.31512000000000001</v>
      </c>
      <c r="S78" s="101">
        <v>4.8903549999999996</v>
      </c>
      <c r="U78" s="159" t="s">
        <v>549</v>
      </c>
    </row>
    <row r="79" spans="1:21">
      <c r="B79" s="159" t="s">
        <v>350</v>
      </c>
      <c r="C79" s="101">
        <v>7.4636179999999994</v>
      </c>
      <c r="D79" s="101">
        <v>1.7112160000000001</v>
      </c>
      <c r="E79" s="101">
        <v>3.0324019999999998</v>
      </c>
      <c r="F79" s="101">
        <v>137.442465</v>
      </c>
      <c r="G79" s="101">
        <v>264.72765900000002</v>
      </c>
      <c r="H79" s="101">
        <v>75.712766999999985</v>
      </c>
      <c r="I79" s="101">
        <v>19.052515</v>
      </c>
      <c r="J79" s="101">
        <v>34.339575999999994</v>
      </c>
      <c r="K79" s="101">
        <v>0.53368499999999996</v>
      </c>
      <c r="L79" s="101">
        <v>55.409202000000001</v>
      </c>
      <c r="M79" s="101">
        <v>12.963168</v>
      </c>
      <c r="N79" s="101">
        <v>0.59129699999999996</v>
      </c>
      <c r="O79" s="101">
        <v>3.7800860000000003</v>
      </c>
      <c r="P79" s="101">
        <v>75.347297999999995</v>
      </c>
      <c r="Q79" s="101">
        <v>16.021073000000001</v>
      </c>
      <c r="R79" s="101">
        <v>0.29141799999999995</v>
      </c>
      <c r="S79" s="101">
        <v>3.870876</v>
      </c>
      <c r="U79" s="159" t="s">
        <v>550</v>
      </c>
    </row>
    <row r="80" spans="1:21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>
      <c r="A81" s="100">
        <v>2021</v>
      </c>
      <c r="B81" s="159" t="s">
        <v>339</v>
      </c>
      <c r="C81" s="101">
        <v>8.4658650000000009</v>
      </c>
      <c r="D81" s="101">
        <v>1.1439080000000001</v>
      </c>
      <c r="E81" s="101">
        <v>2.2844660000000001</v>
      </c>
      <c r="F81" s="101">
        <v>182.43954500000001</v>
      </c>
      <c r="G81" s="101">
        <v>281.00261999999998</v>
      </c>
      <c r="H81" s="101">
        <v>76.99572400000001</v>
      </c>
      <c r="I81" s="101">
        <v>24.000375999999996</v>
      </c>
      <c r="J81" s="101">
        <v>19.040200000000002</v>
      </c>
      <c r="K81" s="101">
        <v>0.41000200000000003</v>
      </c>
      <c r="L81" s="101">
        <v>66.07590399999998</v>
      </c>
      <c r="M81" s="101">
        <v>10.139538999999999</v>
      </c>
      <c r="N81" s="101">
        <v>0.64178900000000005</v>
      </c>
      <c r="O81" s="101">
        <v>5.4811670000000001</v>
      </c>
      <c r="P81" s="101">
        <v>79.050709999999995</v>
      </c>
      <c r="Q81" s="101">
        <v>15.009186999999999</v>
      </c>
      <c r="R81" s="101">
        <v>0.18315500000000001</v>
      </c>
      <c r="S81" s="101">
        <v>3.3689689999999999</v>
      </c>
      <c r="T81" s="100">
        <v>2021</v>
      </c>
      <c r="U81" s="159" t="s">
        <v>539</v>
      </c>
    </row>
    <row r="82" spans="1:21">
      <c r="B82" s="159" t="s">
        <v>340</v>
      </c>
      <c r="C82" s="101">
        <v>8.9896709999999995</v>
      </c>
      <c r="D82" s="101">
        <v>1.687559</v>
      </c>
      <c r="E82" s="101">
        <v>2.134274</v>
      </c>
      <c r="F82" s="101">
        <v>168.30027700000002</v>
      </c>
      <c r="G82" s="101">
        <v>311.15344100000004</v>
      </c>
      <c r="H82" s="101">
        <v>83.307259000000016</v>
      </c>
      <c r="I82" s="101">
        <v>20.155134</v>
      </c>
      <c r="J82" s="101">
        <v>18.140329000000001</v>
      </c>
      <c r="K82" s="101">
        <v>0.28937600000000002</v>
      </c>
      <c r="L82" s="101">
        <v>57.669649</v>
      </c>
      <c r="M82" s="101">
        <v>12.133653000000001</v>
      </c>
      <c r="N82" s="101">
        <v>0.44277500000000003</v>
      </c>
      <c r="O82" s="101">
        <v>7.0177839999999998</v>
      </c>
      <c r="P82" s="101">
        <v>87.243432000000013</v>
      </c>
      <c r="Q82" s="101">
        <v>12.658636000000001</v>
      </c>
      <c r="R82" s="101">
        <v>0.291688</v>
      </c>
      <c r="S82" s="101">
        <v>3.8313090000000001</v>
      </c>
      <c r="U82" s="159" t="s">
        <v>540</v>
      </c>
    </row>
    <row r="83" spans="1:21">
      <c r="B83" s="159" t="s">
        <v>341</v>
      </c>
      <c r="C83" s="101">
        <v>9.8807109999999998</v>
      </c>
      <c r="D83" s="101">
        <v>1.486599</v>
      </c>
      <c r="E83" s="101">
        <v>2.7190460000000001</v>
      </c>
      <c r="F83" s="101">
        <v>168.15911600000001</v>
      </c>
      <c r="G83" s="101">
        <v>363.36096100000009</v>
      </c>
      <c r="H83" s="101">
        <v>85.874932000000001</v>
      </c>
      <c r="I83" s="101">
        <v>27.647654000000003</v>
      </c>
      <c r="J83" s="101">
        <v>22.085788000000001</v>
      </c>
      <c r="K83" s="101">
        <v>0.74719500000000005</v>
      </c>
      <c r="L83" s="101">
        <v>82.625935000000013</v>
      </c>
      <c r="M83" s="101">
        <v>16.389424999999999</v>
      </c>
      <c r="N83" s="101">
        <v>0.45821499999999998</v>
      </c>
      <c r="O83" s="101">
        <v>7.2307850000000009</v>
      </c>
      <c r="P83" s="101">
        <v>95.580697999999998</v>
      </c>
      <c r="Q83" s="101">
        <v>15.236044</v>
      </c>
      <c r="R83" s="101">
        <v>0.36093200000000003</v>
      </c>
      <c r="S83" s="101">
        <v>6.0790120000000005</v>
      </c>
      <c r="U83" s="159" t="s">
        <v>541</v>
      </c>
    </row>
    <row r="84" spans="1:21">
      <c r="B84" s="159" t="s">
        <v>342</v>
      </c>
      <c r="C84" s="101">
        <v>8.9775000000000009</v>
      </c>
      <c r="D84" s="101">
        <v>1.0386580000000001</v>
      </c>
      <c r="E84" s="101">
        <v>2.2751060000000001</v>
      </c>
      <c r="F84" s="101">
        <v>173.612852</v>
      </c>
      <c r="G84" s="101">
        <v>358.84998400000006</v>
      </c>
      <c r="H84" s="101">
        <v>84.476807000000036</v>
      </c>
      <c r="I84" s="101">
        <v>29.043004000000003</v>
      </c>
      <c r="J84" s="101">
        <v>18.554714000000001</v>
      </c>
      <c r="K84" s="101">
        <v>0.68686999999999998</v>
      </c>
      <c r="L84" s="101">
        <v>75.154816000000011</v>
      </c>
      <c r="M84" s="101">
        <v>12.604210000000002</v>
      </c>
      <c r="N84" s="101">
        <v>0.73656999999999995</v>
      </c>
      <c r="O84" s="101">
        <v>6.8426600000000004</v>
      </c>
      <c r="P84" s="101">
        <v>91.269970000000001</v>
      </c>
      <c r="Q84" s="101">
        <v>17.701882999999999</v>
      </c>
      <c r="R84" s="101">
        <v>0.39360500000000004</v>
      </c>
      <c r="S84" s="101">
        <v>5.403321</v>
      </c>
      <c r="U84" s="159" t="s">
        <v>542</v>
      </c>
    </row>
    <row r="85" spans="1:21">
      <c r="B85" s="159" t="s">
        <v>343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U85" s="159" t="s">
        <v>543</v>
      </c>
    </row>
    <row r="86" spans="1:21">
      <c r="B86" s="159" t="s">
        <v>344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U86" s="159" t="s">
        <v>544</v>
      </c>
    </row>
    <row r="87" spans="1:21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545</v>
      </c>
    </row>
    <row r="88" spans="1:21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546</v>
      </c>
    </row>
    <row r="89" spans="1:21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>
      <c r="A96" s="268" t="s">
        <v>682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>
      <c r="A97" s="229" t="s">
        <v>162</v>
      </c>
      <c r="B97" s="229" t="s">
        <v>163</v>
      </c>
      <c r="C97" s="265" t="s">
        <v>681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9" t="s">
        <v>536</v>
      </c>
      <c r="U97" s="229" t="s">
        <v>523</v>
      </c>
    </row>
    <row r="98" spans="1:21" ht="20.25" customHeight="1" thickBot="1">
      <c r="A98" s="230"/>
      <c r="B98" s="230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30"/>
      <c r="U98" s="230"/>
    </row>
    <row r="99" spans="1:21">
      <c r="A99" s="100">
        <v>2020</v>
      </c>
      <c r="B99" s="159" t="s">
        <v>339</v>
      </c>
      <c r="C99" s="101">
        <v>45.810961999999989</v>
      </c>
      <c r="D99" s="101">
        <v>9.4316390000000006</v>
      </c>
      <c r="E99" s="101">
        <v>30.356286999999998</v>
      </c>
      <c r="F99" s="101">
        <v>21.928607999999997</v>
      </c>
      <c r="G99" s="101">
        <v>9.039377</v>
      </c>
      <c r="H99" s="101">
        <v>5.8680580000000004</v>
      </c>
      <c r="I99" s="101">
        <v>4.2439359999999997</v>
      </c>
      <c r="J99" s="101">
        <v>12.17797</v>
      </c>
      <c r="K99" s="101">
        <v>9.1602870000000003</v>
      </c>
      <c r="L99" s="101">
        <v>104.59058299999998</v>
      </c>
      <c r="M99" s="101">
        <v>108.77956599999999</v>
      </c>
      <c r="N99" s="101">
        <v>16.683703000000001</v>
      </c>
      <c r="O99" s="101">
        <v>85.915905000000009</v>
      </c>
      <c r="P99" s="101">
        <v>3.9835919999999994</v>
      </c>
      <c r="Q99" s="101">
        <v>1.6298079999999999</v>
      </c>
      <c r="R99" s="101">
        <v>2.3683190000000001</v>
      </c>
      <c r="S99" s="101">
        <v>19.363630999999998</v>
      </c>
      <c r="T99" s="100">
        <v>2020</v>
      </c>
      <c r="U99" s="159" t="s">
        <v>539</v>
      </c>
    </row>
    <row r="100" spans="1:21">
      <c r="B100" s="159" t="s">
        <v>340</v>
      </c>
      <c r="C100" s="101">
        <v>45.222917999999993</v>
      </c>
      <c r="D100" s="101">
        <v>7.6448</v>
      </c>
      <c r="E100" s="101">
        <v>31.286484999999999</v>
      </c>
      <c r="F100" s="101">
        <v>19.713441000000003</v>
      </c>
      <c r="G100" s="101">
        <v>10.248421</v>
      </c>
      <c r="H100" s="101">
        <v>5.6129500000000005</v>
      </c>
      <c r="I100" s="101">
        <v>3.3724859999999994</v>
      </c>
      <c r="J100" s="101">
        <v>12.467545000000001</v>
      </c>
      <c r="K100" s="101">
        <v>8.005706</v>
      </c>
      <c r="L100" s="101">
        <v>79.600825000000015</v>
      </c>
      <c r="M100" s="101">
        <v>98.29852799999999</v>
      </c>
      <c r="N100" s="101">
        <v>15.833591</v>
      </c>
      <c r="O100" s="101">
        <v>73.650372999999973</v>
      </c>
      <c r="P100" s="101">
        <v>3.4069989999999999</v>
      </c>
      <c r="Q100" s="101">
        <v>1.5848090000000001</v>
      </c>
      <c r="R100" s="101">
        <v>1.8720980000000003</v>
      </c>
      <c r="S100" s="101">
        <v>18.901429</v>
      </c>
      <c r="U100" s="159" t="s">
        <v>540</v>
      </c>
    </row>
    <row r="101" spans="1:21">
      <c r="B101" s="159" t="s">
        <v>341</v>
      </c>
      <c r="C101" s="101">
        <v>51.321123000000014</v>
      </c>
      <c r="D101" s="101">
        <v>5.8297359999999996</v>
      </c>
      <c r="E101" s="101">
        <v>29.762118000000001</v>
      </c>
      <c r="F101" s="101">
        <v>20.188034000000002</v>
      </c>
      <c r="G101" s="101">
        <v>9.1842290000000002</v>
      </c>
      <c r="H101" s="101">
        <v>4.6255800000000002</v>
      </c>
      <c r="I101" s="101">
        <v>3.7555509999999996</v>
      </c>
      <c r="J101" s="101">
        <v>11.296468999999998</v>
      </c>
      <c r="K101" s="101">
        <v>6.8448639999999994</v>
      </c>
      <c r="L101" s="101">
        <v>56.564653999999997</v>
      </c>
      <c r="M101" s="101">
        <v>57.384329000000008</v>
      </c>
      <c r="N101" s="101">
        <v>20.120884999999991</v>
      </c>
      <c r="O101" s="101">
        <v>50.489855999999996</v>
      </c>
      <c r="P101" s="101">
        <v>2.29854</v>
      </c>
      <c r="Q101" s="101">
        <v>1.2123349999999999</v>
      </c>
      <c r="R101" s="101">
        <v>1.6750280000000002</v>
      </c>
      <c r="S101" s="101">
        <v>21.104041000000002</v>
      </c>
      <c r="U101" s="159" t="s">
        <v>541</v>
      </c>
    </row>
    <row r="102" spans="1:21">
      <c r="B102" s="159" t="s">
        <v>342</v>
      </c>
      <c r="C102" s="101">
        <v>32.851993</v>
      </c>
      <c r="D102" s="101">
        <v>5.4325840000000003</v>
      </c>
      <c r="E102" s="101">
        <v>17.330419000000003</v>
      </c>
      <c r="F102" s="101">
        <v>15.891753999999999</v>
      </c>
      <c r="G102" s="101">
        <v>6.8381270000000001</v>
      </c>
      <c r="H102" s="101">
        <v>3.4577970000000002</v>
      </c>
      <c r="I102" s="101">
        <v>2.1595789999999999</v>
      </c>
      <c r="J102" s="101">
        <v>6.6673619999999998</v>
      </c>
      <c r="K102" s="101">
        <v>3.8488539999999993</v>
      </c>
      <c r="L102" s="101">
        <v>28.525824999999998</v>
      </c>
      <c r="M102" s="101">
        <v>25.532926</v>
      </c>
      <c r="N102" s="101">
        <v>77.100607999999937</v>
      </c>
      <c r="O102" s="101">
        <v>21.674110000000002</v>
      </c>
      <c r="P102" s="101">
        <v>1.3123260000000001</v>
      </c>
      <c r="Q102" s="101">
        <v>1.012337</v>
      </c>
      <c r="R102" s="101">
        <v>0.94998199999999988</v>
      </c>
      <c r="S102" s="101">
        <v>15.838636999999999</v>
      </c>
      <c r="U102" s="159" t="s">
        <v>542</v>
      </c>
    </row>
    <row r="103" spans="1:21">
      <c r="B103" s="159" t="s">
        <v>343</v>
      </c>
      <c r="C103" s="101">
        <v>20.315770999999998</v>
      </c>
      <c r="D103" s="101">
        <v>4.5786159999999994</v>
      </c>
      <c r="E103" s="101">
        <v>18.192748999999996</v>
      </c>
      <c r="F103" s="101">
        <v>13.038334000000003</v>
      </c>
      <c r="G103" s="101">
        <v>8.8355769999999989</v>
      </c>
      <c r="H103" s="101">
        <v>3.137689</v>
      </c>
      <c r="I103" s="101">
        <v>3.6729740000000004</v>
      </c>
      <c r="J103" s="101">
        <v>8.3982729999999997</v>
      </c>
      <c r="K103" s="101">
        <v>5.6942940000000002</v>
      </c>
      <c r="L103" s="101">
        <v>35.586033999999998</v>
      </c>
      <c r="M103" s="101">
        <v>40.431947000000008</v>
      </c>
      <c r="N103" s="101">
        <v>110.67535900000001</v>
      </c>
      <c r="O103" s="101">
        <v>29.243863999999999</v>
      </c>
      <c r="P103" s="101">
        <v>1.8131810000000002</v>
      </c>
      <c r="Q103" s="101">
        <v>1.366749</v>
      </c>
      <c r="R103" s="101">
        <v>1.1892040000000001</v>
      </c>
      <c r="S103" s="101">
        <v>16.475645</v>
      </c>
      <c r="U103" s="159" t="s">
        <v>543</v>
      </c>
    </row>
    <row r="104" spans="1:21">
      <c r="B104" s="159" t="s">
        <v>344</v>
      </c>
      <c r="C104" s="101">
        <v>26.949259000000009</v>
      </c>
      <c r="D104" s="101">
        <v>3.2340209999999994</v>
      </c>
      <c r="E104" s="101">
        <v>19.952633000000006</v>
      </c>
      <c r="F104" s="101">
        <v>13.235998</v>
      </c>
      <c r="G104" s="101">
        <v>10.552751000000001</v>
      </c>
      <c r="H104" s="101">
        <v>4.2442539999999997</v>
      </c>
      <c r="I104" s="101">
        <v>3.7514389999999995</v>
      </c>
      <c r="J104" s="101">
        <v>9.475638</v>
      </c>
      <c r="K104" s="101">
        <v>6.2312259999999995</v>
      </c>
      <c r="L104" s="101">
        <v>59.159374999999997</v>
      </c>
      <c r="M104" s="101">
        <v>62.738407000000002</v>
      </c>
      <c r="N104" s="101">
        <v>57.673564999999975</v>
      </c>
      <c r="O104" s="101">
        <v>49.507522000000009</v>
      </c>
      <c r="P104" s="101">
        <v>2.69217</v>
      </c>
      <c r="Q104" s="101">
        <v>1.340212</v>
      </c>
      <c r="R104" s="101">
        <v>1.37476</v>
      </c>
      <c r="S104" s="101">
        <v>18.669001999999999</v>
      </c>
      <c r="U104" s="159" t="s">
        <v>544</v>
      </c>
    </row>
    <row r="105" spans="1:21">
      <c r="B105" s="159" t="s">
        <v>345</v>
      </c>
      <c r="C105" s="101">
        <v>34.143822999999998</v>
      </c>
      <c r="D105" s="101">
        <v>3.3337050000000001</v>
      </c>
      <c r="E105" s="101">
        <v>25.555600000000005</v>
      </c>
      <c r="F105" s="101">
        <v>18.441475999999994</v>
      </c>
      <c r="G105" s="101">
        <v>10.825172000000002</v>
      </c>
      <c r="H105" s="101">
        <v>6.2984559999999998</v>
      </c>
      <c r="I105" s="101">
        <v>4.030996</v>
      </c>
      <c r="J105" s="101">
        <v>11.649691999999998</v>
      </c>
      <c r="K105" s="101">
        <v>8.4359020000000005</v>
      </c>
      <c r="L105" s="101">
        <v>80.211496000000011</v>
      </c>
      <c r="M105" s="101">
        <v>81.021420000000006</v>
      </c>
      <c r="N105" s="101">
        <v>30.719455000000004</v>
      </c>
      <c r="O105" s="101">
        <v>61.130571999999987</v>
      </c>
      <c r="P105" s="101">
        <v>2.7088489999999998</v>
      </c>
      <c r="Q105" s="101">
        <v>1.445873</v>
      </c>
      <c r="R105" s="101">
        <v>2.0380599999999998</v>
      </c>
      <c r="S105" s="101">
        <v>20.213301999999999</v>
      </c>
      <c r="U105" s="159" t="s">
        <v>545</v>
      </c>
    </row>
    <row r="106" spans="1:21">
      <c r="B106" s="159" t="s">
        <v>346</v>
      </c>
      <c r="C106" s="101">
        <v>23.799465999999985</v>
      </c>
      <c r="D106" s="101">
        <v>1.4435509999999998</v>
      </c>
      <c r="E106" s="101">
        <v>15.807312000000001</v>
      </c>
      <c r="F106" s="101">
        <v>11.895981999999997</v>
      </c>
      <c r="G106" s="101">
        <v>7.935903999999999</v>
      </c>
      <c r="H106" s="101">
        <v>5.5352880000000004</v>
      </c>
      <c r="I106" s="101">
        <v>3.0905249999999995</v>
      </c>
      <c r="J106" s="101">
        <v>7.6237009999999987</v>
      </c>
      <c r="K106" s="101">
        <v>5.3613730000000004</v>
      </c>
      <c r="L106" s="101">
        <v>88.134465999999989</v>
      </c>
      <c r="M106" s="101">
        <v>84.213917999999993</v>
      </c>
      <c r="N106" s="101">
        <v>26.06733599999999</v>
      </c>
      <c r="O106" s="101">
        <v>60.697648999999998</v>
      </c>
      <c r="P106" s="101">
        <v>3.2777880000000001</v>
      </c>
      <c r="Q106" s="101">
        <v>0.6323430000000001</v>
      </c>
      <c r="R106" s="101">
        <v>2.3049169999999997</v>
      </c>
      <c r="S106" s="101">
        <v>14.972844</v>
      </c>
      <c r="U106" s="159" t="s">
        <v>546</v>
      </c>
    </row>
    <row r="107" spans="1:21">
      <c r="B107" s="159" t="s">
        <v>347</v>
      </c>
      <c r="C107" s="101">
        <v>46.760193000000001</v>
      </c>
      <c r="D107" s="101">
        <v>4.3930230000000003</v>
      </c>
      <c r="E107" s="101">
        <v>26.003374000000001</v>
      </c>
      <c r="F107" s="101">
        <v>19.640658000000002</v>
      </c>
      <c r="G107" s="101">
        <v>11.347961000000002</v>
      </c>
      <c r="H107" s="101">
        <v>6.5094899999999996</v>
      </c>
      <c r="I107" s="101">
        <v>4.8046060000000015</v>
      </c>
      <c r="J107" s="101">
        <v>12.460329999999999</v>
      </c>
      <c r="K107" s="101">
        <v>7.327331</v>
      </c>
      <c r="L107" s="101">
        <v>97.561230999999992</v>
      </c>
      <c r="M107" s="101">
        <v>91.278846000000001</v>
      </c>
      <c r="N107" s="101">
        <v>25.735295000000001</v>
      </c>
      <c r="O107" s="101">
        <v>65.159829000000002</v>
      </c>
      <c r="P107" s="101">
        <v>3.2864709999999997</v>
      </c>
      <c r="Q107" s="101">
        <v>1.1734810000000002</v>
      </c>
      <c r="R107" s="101">
        <v>1.947317</v>
      </c>
      <c r="S107" s="101">
        <v>20.662215</v>
      </c>
      <c r="U107" s="159" t="s">
        <v>547</v>
      </c>
    </row>
    <row r="108" spans="1:21">
      <c r="B108" s="159" t="s">
        <v>348</v>
      </c>
      <c r="C108" s="101">
        <v>49.122488000000025</v>
      </c>
      <c r="D108" s="101">
        <v>5.7963799999999992</v>
      </c>
      <c r="E108" s="101">
        <v>27.410723000000001</v>
      </c>
      <c r="F108" s="101">
        <v>19.500532</v>
      </c>
      <c r="G108" s="101">
        <v>12.034772999999999</v>
      </c>
      <c r="H108" s="101">
        <v>7.4394669999999996</v>
      </c>
      <c r="I108" s="101">
        <v>4.5933570000000001</v>
      </c>
      <c r="J108" s="101">
        <v>11.809146</v>
      </c>
      <c r="K108" s="101">
        <v>8.9292790000000011</v>
      </c>
      <c r="L108" s="101">
        <v>102.470628</v>
      </c>
      <c r="M108" s="101">
        <v>88.647641999999991</v>
      </c>
      <c r="N108" s="101">
        <v>29.101734999999998</v>
      </c>
      <c r="O108" s="101">
        <v>62.988184000000004</v>
      </c>
      <c r="P108" s="101">
        <v>3.2570220000000001</v>
      </c>
      <c r="Q108" s="101">
        <v>1.6317359999999999</v>
      </c>
      <c r="R108" s="101">
        <v>2.1632920000000002</v>
      </c>
      <c r="S108" s="101">
        <v>22.799295000000001</v>
      </c>
      <c r="U108" s="159" t="s">
        <v>548</v>
      </c>
    </row>
    <row r="109" spans="1:21">
      <c r="B109" s="159" t="s">
        <v>349</v>
      </c>
      <c r="C109" s="101">
        <v>49.627810000000053</v>
      </c>
      <c r="D109" s="101">
        <v>4.9320659999999998</v>
      </c>
      <c r="E109" s="101">
        <v>22.016835</v>
      </c>
      <c r="F109" s="101">
        <v>16.368367000000003</v>
      </c>
      <c r="G109" s="101">
        <v>10.357037000000002</v>
      </c>
      <c r="H109" s="101">
        <v>5.7083759999999995</v>
      </c>
      <c r="I109" s="101">
        <v>4.1315970000000002</v>
      </c>
      <c r="J109" s="101">
        <v>10.267654</v>
      </c>
      <c r="K109" s="101">
        <v>7.9703239999999997</v>
      </c>
      <c r="L109" s="101">
        <v>85.342998999999992</v>
      </c>
      <c r="M109" s="101">
        <v>69.367868000000001</v>
      </c>
      <c r="N109" s="101">
        <v>24.170356999999996</v>
      </c>
      <c r="O109" s="101">
        <v>49.232966000000005</v>
      </c>
      <c r="P109" s="101">
        <v>2.6950599999999998</v>
      </c>
      <c r="Q109" s="101">
        <v>0.82817399999999997</v>
      </c>
      <c r="R109" s="101">
        <v>1.4402159999999999</v>
      </c>
      <c r="S109" s="101">
        <v>22.157376999999997</v>
      </c>
      <c r="U109" s="159" t="s">
        <v>549</v>
      </c>
    </row>
    <row r="110" spans="1:21">
      <c r="B110" s="159" t="s">
        <v>350</v>
      </c>
      <c r="C110" s="101">
        <v>38.811296999999989</v>
      </c>
      <c r="D110" s="101">
        <v>5.1116859999999997</v>
      </c>
      <c r="E110" s="101">
        <v>21.803695000000001</v>
      </c>
      <c r="F110" s="101">
        <v>15.943403</v>
      </c>
      <c r="G110" s="101">
        <v>9.5470660000000009</v>
      </c>
      <c r="H110" s="101">
        <v>6.0877740000000005</v>
      </c>
      <c r="I110" s="101">
        <v>3.1848339999999999</v>
      </c>
      <c r="J110" s="101">
        <v>8.6462679999999992</v>
      </c>
      <c r="K110" s="101">
        <v>6.4404110000000001</v>
      </c>
      <c r="L110" s="101">
        <v>94.403137999999984</v>
      </c>
      <c r="M110" s="101">
        <v>83.380161999999999</v>
      </c>
      <c r="N110" s="101">
        <v>24.274141</v>
      </c>
      <c r="O110" s="101">
        <v>46.022072000000001</v>
      </c>
      <c r="P110" s="101">
        <v>2.7875100000000002</v>
      </c>
      <c r="Q110" s="101">
        <v>1.3080150000000001</v>
      </c>
      <c r="R110" s="101">
        <v>1.2428250000000001</v>
      </c>
      <c r="S110" s="101">
        <v>17.414718000000001</v>
      </c>
      <c r="U110" s="159" t="s">
        <v>550</v>
      </c>
    </row>
    <row r="111" spans="1:21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>
      <c r="A112" s="100">
        <v>2021</v>
      </c>
      <c r="B112" s="159" t="s">
        <v>339</v>
      </c>
      <c r="C112" s="101">
        <v>31.32903300000002</v>
      </c>
      <c r="D112" s="101">
        <v>7.5576369999999988</v>
      </c>
      <c r="E112" s="101">
        <v>25.485605</v>
      </c>
      <c r="F112" s="101">
        <v>16.563592999999997</v>
      </c>
      <c r="G112" s="101">
        <v>9.8889079999999989</v>
      </c>
      <c r="H112" s="101">
        <v>4.7655959999999995</v>
      </c>
      <c r="I112" s="101">
        <v>3.3477930000000002</v>
      </c>
      <c r="J112" s="101">
        <v>9.7288259999999998</v>
      </c>
      <c r="K112" s="101">
        <v>7.0624129999999985</v>
      </c>
      <c r="L112" s="101">
        <v>61.066283999999989</v>
      </c>
      <c r="M112" s="101">
        <v>56.19639999999999</v>
      </c>
      <c r="N112" s="101">
        <v>21.921244999999999</v>
      </c>
      <c r="O112" s="101">
        <v>47.619944000000011</v>
      </c>
      <c r="P112" s="101">
        <v>2.523031</v>
      </c>
      <c r="Q112" s="101">
        <v>1.478782</v>
      </c>
      <c r="R112" s="101">
        <v>1.4920040000000001</v>
      </c>
      <c r="S112" s="101">
        <v>19.805009999999996</v>
      </c>
      <c r="T112" s="100">
        <v>2021</v>
      </c>
      <c r="U112" s="159" t="s">
        <v>539</v>
      </c>
    </row>
    <row r="113" spans="1:21">
      <c r="B113" s="159" t="s">
        <v>340</v>
      </c>
      <c r="C113" s="101">
        <v>47.103598000000019</v>
      </c>
      <c r="D113" s="101">
        <v>5.5875590000000006</v>
      </c>
      <c r="E113" s="101">
        <v>24.000412000000001</v>
      </c>
      <c r="F113" s="101">
        <v>18.296869999999998</v>
      </c>
      <c r="G113" s="101">
        <v>10.181564999999999</v>
      </c>
      <c r="H113" s="101">
        <v>4.4408240000000001</v>
      </c>
      <c r="I113" s="101">
        <v>3.716081</v>
      </c>
      <c r="J113" s="101">
        <v>9.7923930000000006</v>
      </c>
      <c r="K113" s="101">
        <v>8.5073460000000001</v>
      </c>
      <c r="L113" s="101">
        <v>49.109774999999971</v>
      </c>
      <c r="M113" s="101">
        <v>48.829250999999971</v>
      </c>
      <c r="N113" s="101">
        <v>24.786977999999994</v>
      </c>
      <c r="O113" s="101">
        <v>37.633116000000001</v>
      </c>
      <c r="P113" s="101">
        <v>2.9829379999999999</v>
      </c>
      <c r="Q113" s="101">
        <v>2.0334120000000002</v>
      </c>
      <c r="R113" s="101">
        <v>1.3019639999999999</v>
      </c>
      <c r="S113" s="101">
        <v>21.661033</v>
      </c>
      <c r="U113" s="159" t="s">
        <v>540</v>
      </c>
    </row>
    <row r="114" spans="1:21">
      <c r="B114" s="159" t="s">
        <v>341</v>
      </c>
      <c r="C114" s="101">
        <v>46.737308999999989</v>
      </c>
      <c r="D114" s="101">
        <v>9.3444059999999993</v>
      </c>
      <c r="E114" s="101">
        <v>28.867282999999986</v>
      </c>
      <c r="F114" s="101">
        <v>23.792300999999998</v>
      </c>
      <c r="G114" s="101">
        <v>11.420165000000001</v>
      </c>
      <c r="H114" s="101">
        <v>5.7793379999999992</v>
      </c>
      <c r="I114" s="101">
        <v>4.7095319999999994</v>
      </c>
      <c r="J114" s="101">
        <v>11.289921</v>
      </c>
      <c r="K114" s="101">
        <v>8.1134560000000011</v>
      </c>
      <c r="L114" s="101">
        <v>56.316649000000012</v>
      </c>
      <c r="M114" s="101">
        <v>60.442648000000005</v>
      </c>
      <c r="N114" s="101">
        <v>22.423524000000004</v>
      </c>
      <c r="O114" s="101">
        <v>51.369368999999992</v>
      </c>
      <c r="P114" s="101">
        <v>2.8299699999999994</v>
      </c>
      <c r="Q114" s="101">
        <v>1.6976990000000001</v>
      </c>
      <c r="R114" s="101">
        <v>1.266197</v>
      </c>
      <c r="S114" s="101">
        <v>24.548396</v>
      </c>
      <c r="U114" s="159" t="s">
        <v>541</v>
      </c>
    </row>
    <row r="115" spans="1:21">
      <c r="B115" s="159" t="s">
        <v>342</v>
      </c>
      <c r="C115" s="101">
        <v>59.99083599999998</v>
      </c>
      <c r="D115" s="101">
        <v>6.9031219999999998</v>
      </c>
      <c r="E115" s="101">
        <v>26.886078999999995</v>
      </c>
      <c r="F115" s="101">
        <v>23.388389999999998</v>
      </c>
      <c r="G115" s="101">
        <v>10.767213999999999</v>
      </c>
      <c r="H115" s="101">
        <v>6.8453949999999999</v>
      </c>
      <c r="I115" s="101">
        <v>4.0750529999999996</v>
      </c>
      <c r="J115" s="101">
        <v>10.197554999999998</v>
      </c>
      <c r="K115" s="101">
        <v>7.6782479999999991</v>
      </c>
      <c r="L115" s="101">
        <v>73.79740799999999</v>
      </c>
      <c r="M115" s="101">
        <v>81.665699000000032</v>
      </c>
      <c r="N115" s="101">
        <v>26.637730000000005</v>
      </c>
      <c r="O115" s="101">
        <v>58.482399999999998</v>
      </c>
      <c r="P115" s="101">
        <v>2.9462109999999999</v>
      </c>
      <c r="Q115" s="101">
        <v>3.4363149999999996</v>
      </c>
      <c r="R115" s="101">
        <v>1.595359</v>
      </c>
      <c r="S115" s="101">
        <v>21.784541999999998</v>
      </c>
      <c r="U115" s="159" t="s">
        <v>542</v>
      </c>
    </row>
    <row r="116" spans="1:21">
      <c r="B116" s="159" t="s">
        <v>343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U116" s="159" t="s">
        <v>543</v>
      </c>
    </row>
    <row r="117" spans="1:21">
      <c r="B117" s="159" t="s">
        <v>344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U117" s="159" t="s">
        <v>544</v>
      </c>
    </row>
    <row r="118" spans="1:21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545</v>
      </c>
    </row>
    <row r="119" spans="1:21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546</v>
      </c>
    </row>
    <row r="120" spans="1:21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>
      <c r="A127" s="268" t="s">
        <v>682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>
      <c r="A128" s="229" t="s">
        <v>162</v>
      </c>
      <c r="B128" s="229" t="s">
        <v>163</v>
      </c>
      <c r="C128" s="265" t="s">
        <v>681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9" t="s">
        <v>536</v>
      </c>
      <c r="U128" s="229" t="s">
        <v>523</v>
      </c>
    </row>
    <row r="129" spans="1:21" ht="20.25" customHeight="1" thickBot="1">
      <c r="A129" s="230"/>
      <c r="B129" s="230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30"/>
      <c r="U129" s="230"/>
    </row>
    <row r="130" spans="1:21">
      <c r="A130" s="100">
        <v>2020</v>
      </c>
      <c r="B130" s="159" t="s">
        <v>339</v>
      </c>
      <c r="C130" s="101">
        <v>18.739238</v>
      </c>
      <c r="D130" s="101">
        <v>37.960836999999998</v>
      </c>
      <c r="E130" s="101">
        <v>23.897244000000001</v>
      </c>
      <c r="F130" s="101">
        <v>201.975459</v>
      </c>
      <c r="G130" s="101">
        <v>96.141529999999989</v>
      </c>
      <c r="H130" s="101">
        <v>40.475676999999997</v>
      </c>
      <c r="I130" s="101">
        <v>1.4294450000000001</v>
      </c>
      <c r="J130" s="101">
        <v>66.481381999999996</v>
      </c>
      <c r="K130" s="101">
        <v>3.8196759999999998</v>
      </c>
      <c r="L130" s="101">
        <v>5.1308110000000005</v>
      </c>
      <c r="M130" s="101">
        <v>0.98325200000000001</v>
      </c>
      <c r="N130" s="101">
        <v>2.0816479999999999</v>
      </c>
      <c r="O130" s="101">
        <v>20.948861000000001</v>
      </c>
      <c r="P130" s="101">
        <v>38.378805</v>
      </c>
      <c r="Q130" s="101">
        <v>559.89775599999984</v>
      </c>
      <c r="R130" s="101">
        <v>612.49689699999988</v>
      </c>
      <c r="S130" s="101">
        <v>1.244246</v>
      </c>
      <c r="T130" s="100">
        <v>2020</v>
      </c>
      <c r="U130" s="159" t="s">
        <v>539</v>
      </c>
    </row>
    <row r="131" spans="1:21">
      <c r="B131" s="159" t="s">
        <v>340</v>
      </c>
      <c r="C131" s="101">
        <v>14.704514</v>
      </c>
      <c r="D131" s="101">
        <v>37.245228999999995</v>
      </c>
      <c r="E131" s="101">
        <v>12.29997</v>
      </c>
      <c r="F131" s="101">
        <v>185.79266199999998</v>
      </c>
      <c r="G131" s="101">
        <v>111.207691</v>
      </c>
      <c r="H131" s="101">
        <v>43.955916000000002</v>
      </c>
      <c r="I131" s="101">
        <v>1.5676379999999999</v>
      </c>
      <c r="J131" s="101">
        <v>65.545062000000001</v>
      </c>
      <c r="K131" s="101">
        <v>3.4603630000000001</v>
      </c>
      <c r="L131" s="101">
        <v>7.8128790000000006</v>
      </c>
      <c r="M131" s="101">
        <v>1.3441130000000001</v>
      </c>
      <c r="N131" s="101">
        <v>1.6835830000000001</v>
      </c>
      <c r="O131" s="101">
        <v>21.138916000000002</v>
      </c>
      <c r="P131" s="101">
        <v>38.169666999999997</v>
      </c>
      <c r="Q131" s="101">
        <v>524.18338099999983</v>
      </c>
      <c r="R131" s="101">
        <v>558.496668</v>
      </c>
      <c r="S131" s="101">
        <v>1.3991770000000001</v>
      </c>
      <c r="U131" s="159" t="s">
        <v>540</v>
      </c>
    </row>
    <row r="132" spans="1:21">
      <c r="B132" s="159" t="s">
        <v>341</v>
      </c>
      <c r="C132" s="101">
        <v>17.246607000000001</v>
      </c>
      <c r="D132" s="101">
        <v>38.018532</v>
      </c>
      <c r="E132" s="101">
        <v>17.670699000000003</v>
      </c>
      <c r="F132" s="101">
        <v>204.082176</v>
      </c>
      <c r="G132" s="101">
        <v>100.45698299999999</v>
      </c>
      <c r="H132" s="101">
        <v>44.023155000000003</v>
      </c>
      <c r="I132" s="101">
        <v>1.7452399999999999</v>
      </c>
      <c r="J132" s="101">
        <v>68.350019000000003</v>
      </c>
      <c r="K132" s="101">
        <v>3.1544280000000002</v>
      </c>
      <c r="L132" s="101">
        <v>7.2173150000000001</v>
      </c>
      <c r="M132" s="101">
        <v>2.6124290000000001</v>
      </c>
      <c r="N132" s="101">
        <v>2.8464740000000002</v>
      </c>
      <c r="O132" s="101">
        <v>19.638362999999998</v>
      </c>
      <c r="P132" s="101">
        <v>34.419773999999997</v>
      </c>
      <c r="Q132" s="101">
        <v>511.41782499999999</v>
      </c>
      <c r="R132" s="101">
        <v>518.77440799999999</v>
      </c>
      <c r="S132" s="101">
        <v>1.042257</v>
      </c>
      <c r="U132" s="159" t="s">
        <v>541</v>
      </c>
    </row>
    <row r="133" spans="1:21">
      <c r="B133" s="159" t="s">
        <v>342</v>
      </c>
      <c r="C133" s="101">
        <v>14.117479999999999</v>
      </c>
      <c r="D133" s="101">
        <v>26.098452000000002</v>
      </c>
      <c r="E133" s="101">
        <v>6.6122649999999998</v>
      </c>
      <c r="F133" s="101">
        <v>147.56955199999999</v>
      </c>
      <c r="G133" s="101">
        <v>68.472397000000001</v>
      </c>
      <c r="H133" s="101">
        <v>22.187524999999997</v>
      </c>
      <c r="I133" s="101">
        <v>0.8840110000000001</v>
      </c>
      <c r="J133" s="101">
        <v>44.710874000000004</v>
      </c>
      <c r="K133" s="101">
        <v>3.8133780000000002</v>
      </c>
      <c r="L133" s="101">
        <v>5.1849080000000001</v>
      </c>
      <c r="M133" s="101">
        <v>1.605227</v>
      </c>
      <c r="N133" s="101">
        <v>1.7119489999999999</v>
      </c>
      <c r="O133" s="101">
        <v>13.962823999999999</v>
      </c>
      <c r="P133" s="101">
        <v>20.614097999999998</v>
      </c>
      <c r="Q133" s="101">
        <v>349.42072800000005</v>
      </c>
      <c r="R133" s="101">
        <v>357.06739899999991</v>
      </c>
      <c r="S133" s="101">
        <v>1.252656</v>
      </c>
      <c r="U133" s="159" t="s">
        <v>542</v>
      </c>
    </row>
    <row r="134" spans="1:21">
      <c r="B134" s="159" t="s">
        <v>343</v>
      </c>
      <c r="C134" s="101">
        <v>13.248598000000001</v>
      </c>
      <c r="D134" s="101">
        <v>31.046870999999999</v>
      </c>
      <c r="E134" s="101">
        <v>9.7085249999999998</v>
      </c>
      <c r="F134" s="101">
        <v>156.644612</v>
      </c>
      <c r="G134" s="101">
        <v>75.715728999999996</v>
      </c>
      <c r="H134" s="101">
        <v>26.785273999999998</v>
      </c>
      <c r="I134" s="101">
        <v>0.97400700000000007</v>
      </c>
      <c r="J134" s="101">
        <v>53.339064</v>
      </c>
      <c r="K134" s="101">
        <v>2.9534919999999998</v>
      </c>
      <c r="L134" s="101">
        <v>5.4349280000000002</v>
      </c>
      <c r="M134" s="101">
        <v>3.2493100000000004</v>
      </c>
      <c r="N134" s="101">
        <v>0.74395200000000006</v>
      </c>
      <c r="O134" s="101">
        <v>16.351934</v>
      </c>
      <c r="P134" s="101">
        <v>27.993636000000002</v>
      </c>
      <c r="Q134" s="101">
        <v>444.77910900000001</v>
      </c>
      <c r="R134" s="101">
        <v>430.69335899999993</v>
      </c>
      <c r="S134" s="101">
        <v>1.3728880000000001</v>
      </c>
      <c r="U134" s="159" t="s">
        <v>543</v>
      </c>
    </row>
    <row r="135" spans="1:21">
      <c r="B135" s="159" t="s">
        <v>344</v>
      </c>
      <c r="C135" s="101">
        <v>14.396685999999999</v>
      </c>
      <c r="D135" s="101">
        <v>37.337559000000006</v>
      </c>
      <c r="E135" s="101">
        <v>8.4260519999999985</v>
      </c>
      <c r="F135" s="101">
        <v>169.53274299999998</v>
      </c>
      <c r="G135" s="101">
        <v>89.803895999999995</v>
      </c>
      <c r="H135" s="101">
        <v>30.257832000000001</v>
      </c>
      <c r="I135" s="101">
        <v>0.32966000000000001</v>
      </c>
      <c r="J135" s="101">
        <v>58.389180000000003</v>
      </c>
      <c r="K135" s="101">
        <v>4.0019470000000004</v>
      </c>
      <c r="L135" s="101">
        <v>3.7421100000000003</v>
      </c>
      <c r="M135" s="101">
        <v>2.2043110000000001</v>
      </c>
      <c r="N135" s="101">
        <v>1.1522969999999999</v>
      </c>
      <c r="O135" s="101">
        <v>18.386067000000001</v>
      </c>
      <c r="P135" s="101">
        <v>37.633248999999999</v>
      </c>
      <c r="Q135" s="101">
        <v>557.65006499999993</v>
      </c>
      <c r="R135" s="101">
        <v>505.97325999999975</v>
      </c>
      <c r="S135" s="101">
        <v>2.4326639999999999</v>
      </c>
      <c r="U135" s="159" t="s">
        <v>544</v>
      </c>
    </row>
    <row r="136" spans="1:21">
      <c r="B136" s="159" t="s">
        <v>345</v>
      </c>
      <c r="C136" s="101">
        <v>16.770024999999997</v>
      </c>
      <c r="D136" s="101">
        <v>43.066906000000003</v>
      </c>
      <c r="E136" s="101">
        <v>11.544302</v>
      </c>
      <c r="F136" s="101">
        <v>189.50859700000001</v>
      </c>
      <c r="G136" s="101">
        <v>108.51120999999998</v>
      </c>
      <c r="H136" s="101">
        <v>40.671945999999998</v>
      </c>
      <c r="I136" s="101">
        <v>0.67725999999999997</v>
      </c>
      <c r="J136" s="101">
        <v>66.328389999999999</v>
      </c>
      <c r="K136" s="101">
        <v>5.5171939999999999</v>
      </c>
      <c r="L136" s="101">
        <v>6.4301839999999997</v>
      </c>
      <c r="M136" s="101">
        <v>0.89044000000000001</v>
      </c>
      <c r="N136" s="101">
        <v>1.4923919999999999</v>
      </c>
      <c r="O136" s="101">
        <v>21.830148999999999</v>
      </c>
      <c r="P136" s="101">
        <v>40.514442000000003</v>
      </c>
      <c r="Q136" s="101">
        <v>563.68981799999995</v>
      </c>
      <c r="R136" s="101">
        <v>563.82270499999993</v>
      </c>
      <c r="S136" s="101">
        <v>2.841342</v>
      </c>
      <c r="U136" s="159" t="s">
        <v>545</v>
      </c>
    </row>
    <row r="137" spans="1:21">
      <c r="B137" s="159" t="s">
        <v>346</v>
      </c>
      <c r="C137" s="101">
        <v>12.687996999999999</v>
      </c>
      <c r="D137" s="101">
        <v>32.901915000000002</v>
      </c>
      <c r="E137" s="101">
        <v>14.730786999999999</v>
      </c>
      <c r="F137" s="101">
        <v>140.19185099999999</v>
      </c>
      <c r="G137" s="101">
        <v>74.503116999999989</v>
      </c>
      <c r="H137" s="101">
        <v>29.484327999999998</v>
      </c>
      <c r="I137" s="101">
        <v>0.42282200000000003</v>
      </c>
      <c r="J137" s="101">
        <v>45.830242999999996</v>
      </c>
      <c r="K137" s="101">
        <v>3.8296279999999996</v>
      </c>
      <c r="L137" s="101">
        <v>4.8987480000000003</v>
      </c>
      <c r="M137" s="101">
        <v>1.0712999999999999</v>
      </c>
      <c r="N137" s="101">
        <v>1.199695</v>
      </c>
      <c r="O137" s="101">
        <v>18.376364000000002</v>
      </c>
      <c r="P137" s="101">
        <v>30.308244999999999</v>
      </c>
      <c r="Q137" s="101">
        <v>446.2026689999999</v>
      </c>
      <c r="R137" s="101">
        <v>476.4206760000003</v>
      </c>
      <c r="S137" s="101">
        <v>1.8210840000000001</v>
      </c>
      <c r="U137" s="159" t="s">
        <v>546</v>
      </c>
    </row>
    <row r="138" spans="1:21">
      <c r="B138" s="159" t="s">
        <v>347</v>
      </c>
      <c r="C138" s="101">
        <v>15.177950999999998</v>
      </c>
      <c r="D138" s="101">
        <v>39.177993999999998</v>
      </c>
      <c r="E138" s="101">
        <v>14.229555000000001</v>
      </c>
      <c r="F138" s="101">
        <v>154.81431300000003</v>
      </c>
      <c r="G138" s="101">
        <v>105.81102800000002</v>
      </c>
      <c r="H138" s="101">
        <v>41.004666999999998</v>
      </c>
      <c r="I138" s="101">
        <v>1.025911</v>
      </c>
      <c r="J138" s="101">
        <v>67.767978999999997</v>
      </c>
      <c r="K138" s="101">
        <v>4.1692359999999997</v>
      </c>
      <c r="L138" s="101">
        <v>7.5503650000000002</v>
      </c>
      <c r="M138" s="101">
        <v>2.0254570000000003</v>
      </c>
      <c r="N138" s="101">
        <v>1.3034999999999999</v>
      </c>
      <c r="O138" s="101">
        <v>25.127438000000001</v>
      </c>
      <c r="P138" s="101">
        <v>44.371867999999999</v>
      </c>
      <c r="Q138" s="101">
        <v>587.72088500000018</v>
      </c>
      <c r="R138" s="101">
        <v>647.72896300000025</v>
      </c>
      <c r="S138" s="101">
        <v>1.530918</v>
      </c>
      <c r="U138" s="159" t="s">
        <v>547</v>
      </c>
    </row>
    <row r="139" spans="1:21">
      <c r="B139" s="159" t="s">
        <v>348</v>
      </c>
      <c r="C139" s="101">
        <v>16.984570000000001</v>
      </c>
      <c r="D139" s="101">
        <v>43.149847999999992</v>
      </c>
      <c r="E139" s="101">
        <v>17.08061</v>
      </c>
      <c r="F139" s="101">
        <v>193.50551800000002</v>
      </c>
      <c r="G139" s="101">
        <v>110.58491499999998</v>
      </c>
      <c r="H139" s="101">
        <v>53.332957999999998</v>
      </c>
      <c r="I139" s="101">
        <v>0.90829199999999999</v>
      </c>
      <c r="J139" s="101">
        <v>70.055582999999999</v>
      </c>
      <c r="K139" s="101">
        <v>4.4691410000000005</v>
      </c>
      <c r="L139" s="101">
        <v>6.3904269999999999</v>
      </c>
      <c r="M139" s="101">
        <v>2.0853029999999997</v>
      </c>
      <c r="N139" s="101">
        <v>1.194615</v>
      </c>
      <c r="O139" s="101">
        <v>22.726700999999998</v>
      </c>
      <c r="P139" s="101">
        <v>46.936343999999998</v>
      </c>
      <c r="Q139" s="101">
        <v>625.76544200000001</v>
      </c>
      <c r="R139" s="101">
        <v>704.08500800000002</v>
      </c>
      <c r="S139" s="101">
        <v>2.9322410000000003</v>
      </c>
      <c r="U139" s="159" t="s">
        <v>548</v>
      </c>
    </row>
    <row r="140" spans="1:21">
      <c r="B140" s="159" t="s">
        <v>349</v>
      </c>
      <c r="C140" s="101">
        <v>17.544321</v>
      </c>
      <c r="D140" s="101">
        <v>41.913193</v>
      </c>
      <c r="E140" s="101">
        <v>15.943281000000001</v>
      </c>
      <c r="F140" s="101">
        <v>183.29032999999998</v>
      </c>
      <c r="G140" s="101">
        <v>104.11218</v>
      </c>
      <c r="H140" s="101">
        <v>50.386274999999998</v>
      </c>
      <c r="I140" s="101">
        <v>1.091801</v>
      </c>
      <c r="J140" s="101">
        <v>70.123797999999994</v>
      </c>
      <c r="K140" s="101">
        <v>4.1612970000000002</v>
      </c>
      <c r="L140" s="101">
        <v>7.0872809999999999</v>
      </c>
      <c r="M140" s="101">
        <v>2.0367549999999999</v>
      </c>
      <c r="N140" s="101">
        <v>1.314316</v>
      </c>
      <c r="O140" s="101">
        <v>22.888614999999998</v>
      </c>
      <c r="P140" s="101">
        <v>43.155348000000004</v>
      </c>
      <c r="Q140" s="101">
        <v>616.19414400000005</v>
      </c>
      <c r="R140" s="101">
        <v>692.08533499999987</v>
      </c>
      <c r="S140" s="101">
        <v>1.907637</v>
      </c>
      <c r="U140" s="159" t="s">
        <v>549</v>
      </c>
    </row>
    <row r="141" spans="1:21">
      <c r="B141" s="159" t="s">
        <v>350</v>
      </c>
      <c r="C141" s="101">
        <v>18.109478000000003</v>
      </c>
      <c r="D141" s="101">
        <v>38.079155</v>
      </c>
      <c r="E141" s="101">
        <v>20.596318999999998</v>
      </c>
      <c r="F141" s="101">
        <v>171.554349</v>
      </c>
      <c r="G141" s="101">
        <v>89.612845000000007</v>
      </c>
      <c r="H141" s="101">
        <v>47.095361999999994</v>
      </c>
      <c r="I141" s="101">
        <v>0.99088500000000002</v>
      </c>
      <c r="J141" s="101">
        <v>58.001094000000002</v>
      </c>
      <c r="K141" s="101">
        <v>6.204002</v>
      </c>
      <c r="L141" s="101">
        <v>7.8644259999999999</v>
      </c>
      <c r="M141" s="101">
        <v>1.5734499999999998</v>
      </c>
      <c r="N141" s="101">
        <v>1.1036889999999999</v>
      </c>
      <c r="O141" s="101">
        <v>20.680475000000001</v>
      </c>
      <c r="P141" s="101">
        <v>33.760906999999996</v>
      </c>
      <c r="Q141" s="101">
        <v>575.75227900000004</v>
      </c>
      <c r="R141" s="101">
        <v>610.68458799999996</v>
      </c>
      <c r="S141" s="101">
        <v>3.0457519999999998</v>
      </c>
      <c r="U141" s="159" t="s">
        <v>550</v>
      </c>
    </row>
    <row r="142" spans="1:21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>
      <c r="A143" s="100">
        <v>2021</v>
      </c>
      <c r="B143" s="159" t="s">
        <v>339</v>
      </c>
      <c r="C143" s="101">
        <v>12.62246</v>
      </c>
      <c r="D143" s="101">
        <v>36.846299000000002</v>
      </c>
      <c r="E143" s="101">
        <v>13.101903</v>
      </c>
      <c r="F143" s="101">
        <v>201.82854300000002</v>
      </c>
      <c r="G143" s="101">
        <v>96.222517000000011</v>
      </c>
      <c r="H143" s="101">
        <v>47.138876000000003</v>
      </c>
      <c r="I143" s="101">
        <v>1.2605709999999999</v>
      </c>
      <c r="J143" s="101">
        <v>64.441322999999997</v>
      </c>
      <c r="K143" s="101">
        <v>2.3957389999999998</v>
      </c>
      <c r="L143" s="101">
        <v>6.452718</v>
      </c>
      <c r="M143" s="101">
        <v>2.7904580000000001</v>
      </c>
      <c r="N143" s="101">
        <v>1.426696</v>
      </c>
      <c r="O143" s="101">
        <v>20.427567999999997</v>
      </c>
      <c r="P143" s="101">
        <v>39.496526000000003</v>
      </c>
      <c r="Q143" s="101">
        <v>509.8595059999999</v>
      </c>
      <c r="R143" s="101">
        <v>606.16764399999988</v>
      </c>
      <c r="S143" s="101">
        <v>1.134978</v>
      </c>
      <c r="T143" s="100">
        <v>2021</v>
      </c>
      <c r="U143" s="159" t="s">
        <v>539</v>
      </c>
    </row>
    <row r="144" spans="1:21">
      <c r="B144" s="159" t="s">
        <v>340</v>
      </c>
      <c r="C144" s="101">
        <v>15.553292000000001</v>
      </c>
      <c r="D144" s="101">
        <v>40.778382999999998</v>
      </c>
      <c r="E144" s="101">
        <v>14.744441999999999</v>
      </c>
      <c r="F144" s="101">
        <v>179.43986600000002</v>
      </c>
      <c r="G144" s="101">
        <v>98.380621000000005</v>
      </c>
      <c r="H144" s="101">
        <v>54.447025000000004</v>
      </c>
      <c r="I144" s="101">
        <v>1.215627</v>
      </c>
      <c r="J144" s="101">
        <v>73.335645999999997</v>
      </c>
      <c r="K144" s="101">
        <v>3.7298839999999998</v>
      </c>
      <c r="L144" s="101">
        <v>5.7455360000000004</v>
      </c>
      <c r="M144" s="101">
        <v>2.5263669999999996</v>
      </c>
      <c r="N144" s="101">
        <v>1.3530139999999999</v>
      </c>
      <c r="O144" s="101">
        <v>22.350302999999997</v>
      </c>
      <c r="P144" s="101">
        <v>39.317162999999994</v>
      </c>
      <c r="Q144" s="101">
        <v>561.2238709999998</v>
      </c>
      <c r="R144" s="101">
        <v>572.30491099999983</v>
      </c>
      <c r="S144" s="101">
        <v>1.7762370000000001</v>
      </c>
      <c r="U144" s="159" t="s">
        <v>540</v>
      </c>
    </row>
    <row r="145" spans="1:21">
      <c r="B145" s="159" t="s">
        <v>341</v>
      </c>
      <c r="C145" s="101">
        <v>16.461390999999999</v>
      </c>
      <c r="D145" s="101">
        <v>50.320696000000005</v>
      </c>
      <c r="E145" s="101">
        <v>16.561558999999999</v>
      </c>
      <c r="F145" s="101">
        <v>263.82229499999994</v>
      </c>
      <c r="G145" s="101">
        <v>112.65281899999997</v>
      </c>
      <c r="H145" s="101">
        <v>63.425184000000002</v>
      </c>
      <c r="I145" s="101">
        <v>1.6146900000000002</v>
      </c>
      <c r="J145" s="101">
        <v>84.163921999999999</v>
      </c>
      <c r="K145" s="101">
        <v>4.4625880000000002</v>
      </c>
      <c r="L145" s="101">
        <v>7.0432800000000002</v>
      </c>
      <c r="M145" s="101">
        <v>2.6027100000000001</v>
      </c>
      <c r="N145" s="101">
        <v>1.443943</v>
      </c>
      <c r="O145" s="101">
        <v>24.445916</v>
      </c>
      <c r="P145" s="101">
        <v>45.589112999999998</v>
      </c>
      <c r="Q145" s="101">
        <v>666.78646099999992</v>
      </c>
      <c r="R145" s="101">
        <v>672.70256000000006</v>
      </c>
      <c r="S145" s="101">
        <v>5.3186310000000008</v>
      </c>
      <c r="U145" s="159" t="s">
        <v>541</v>
      </c>
    </row>
    <row r="146" spans="1:21">
      <c r="B146" s="159" t="s">
        <v>342</v>
      </c>
      <c r="C146" s="101">
        <v>16.700555000000001</v>
      </c>
      <c r="D146" s="101">
        <v>44.883603999999991</v>
      </c>
      <c r="E146" s="101">
        <v>12.255671000000001</v>
      </c>
      <c r="F146" s="101">
        <v>274.902646</v>
      </c>
      <c r="G146" s="101">
        <v>112.52562899999998</v>
      </c>
      <c r="H146" s="101">
        <v>52.115297999999996</v>
      </c>
      <c r="I146" s="101">
        <v>1.9115340000000001</v>
      </c>
      <c r="J146" s="101">
        <v>79.25604899999999</v>
      </c>
      <c r="K146" s="101">
        <v>2.2560339999999997</v>
      </c>
      <c r="L146" s="101">
        <v>8.2526729999999997</v>
      </c>
      <c r="M146" s="101">
        <v>2.3869759999999998</v>
      </c>
      <c r="N146" s="101">
        <v>1.5258880000000001</v>
      </c>
      <c r="O146" s="101">
        <v>22.019540999999997</v>
      </c>
      <c r="P146" s="101">
        <v>41.381902999999994</v>
      </c>
      <c r="Q146" s="101">
        <v>588.23773800000004</v>
      </c>
      <c r="R146" s="101">
        <v>637.25375199999985</v>
      </c>
      <c r="S146" s="101">
        <v>1.858441</v>
      </c>
      <c r="U146" s="159" t="s">
        <v>542</v>
      </c>
    </row>
    <row r="147" spans="1:21">
      <c r="B147" s="159" t="s">
        <v>343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U147" s="159" t="s">
        <v>543</v>
      </c>
    </row>
    <row r="148" spans="1:21">
      <c r="B148" s="159" t="s">
        <v>344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U148" s="159" t="s">
        <v>544</v>
      </c>
    </row>
    <row r="149" spans="1:21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545</v>
      </c>
    </row>
    <row r="150" spans="1:21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546</v>
      </c>
    </row>
    <row r="151" spans="1:21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>
      <c r="A158" s="268" t="s">
        <v>682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>
      <c r="A159" s="229" t="s">
        <v>162</v>
      </c>
      <c r="B159" s="229" t="s">
        <v>163</v>
      </c>
      <c r="C159" s="265" t="s">
        <v>681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9" t="s">
        <v>536</v>
      </c>
      <c r="Q159" s="229" t="s">
        <v>523</v>
      </c>
    </row>
    <row r="160" spans="1:21" ht="20.25" customHeight="1" thickBot="1">
      <c r="A160" s="230"/>
      <c r="B160" s="230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30"/>
      <c r="Q160" s="230"/>
      <c r="T160" s="159"/>
    </row>
    <row r="161" spans="1:17">
      <c r="A161" s="100">
        <v>2020</v>
      </c>
      <c r="B161" s="159" t="s">
        <v>339</v>
      </c>
      <c r="C161" s="101">
        <v>777.21684999999991</v>
      </c>
      <c r="D161" s="101">
        <v>102.42245700000001</v>
      </c>
      <c r="E161" s="101">
        <v>0.97926499999999994</v>
      </c>
      <c r="F161" s="101">
        <v>128.587783</v>
      </c>
      <c r="G161" s="101">
        <v>18.725152000000001</v>
      </c>
      <c r="H161" s="101">
        <v>3.011117</v>
      </c>
      <c r="I161" s="101">
        <v>4.1741900000000003</v>
      </c>
      <c r="J161" s="101">
        <v>112.19795499999999</v>
      </c>
      <c r="K161" s="101">
        <v>26.026284000000004</v>
      </c>
      <c r="L161" s="101">
        <v>24.334751999999998</v>
      </c>
      <c r="M161" s="101">
        <v>2.3002949999999998</v>
      </c>
      <c r="N161" s="101">
        <v>0</v>
      </c>
      <c r="O161" s="101">
        <v>0</v>
      </c>
      <c r="P161" s="100">
        <v>2020</v>
      </c>
      <c r="Q161" s="159" t="s">
        <v>539</v>
      </c>
    </row>
    <row r="162" spans="1:17">
      <c r="B162" s="159" t="s">
        <v>340</v>
      </c>
      <c r="C162" s="101">
        <v>880.1685040000001</v>
      </c>
      <c r="D162" s="101">
        <v>235.26144400000001</v>
      </c>
      <c r="E162" s="101">
        <v>2.6208659999999999</v>
      </c>
      <c r="F162" s="101">
        <v>126.38872400000001</v>
      </c>
      <c r="G162" s="101">
        <v>17.248892000000001</v>
      </c>
      <c r="H162" s="101">
        <v>3.0903200000000002</v>
      </c>
      <c r="I162" s="101">
        <v>6.7704719999999998</v>
      </c>
      <c r="J162" s="101">
        <v>108.05731299999999</v>
      </c>
      <c r="K162" s="101">
        <v>24.148921999999999</v>
      </c>
      <c r="L162" s="101">
        <v>21.276197</v>
      </c>
      <c r="M162" s="101">
        <v>0.7181479999999999</v>
      </c>
      <c r="N162" s="101">
        <v>0</v>
      </c>
      <c r="O162" s="101">
        <v>0</v>
      </c>
      <c r="P162" s="96"/>
      <c r="Q162" s="159" t="s">
        <v>540</v>
      </c>
    </row>
    <row r="163" spans="1:17">
      <c r="B163" s="159" t="s">
        <v>341</v>
      </c>
      <c r="C163" s="101">
        <v>702.17751800000008</v>
      </c>
      <c r="D163" s="101">
        <v>33.752404999999996</v>
      </c>
      <c r="E163" s="101">
        <v>4.1089180000000001</v>
      </c>
      <c r="F163" s="101">
        <v>132.857203</v>
      </c>
      <c r="G163" s="101">
        <v>12.721206</v>
      </c>
      <c r="H163" s="101">
        <v>2.4897010000000002</v>
      </c>
      <c r="I163" s="101">
        <v>2.1564890000000001</v>
      </c>
      <c r="J163" s="101">
        <v>83.20172199999999</v>
      </c>
      <c r="K163" s="101">
        <v>23.644280000000002</v>
      </c>
      <c r="L163" s="101">
        <v>24.637805000000004</v>
      </c>
      <c r="M163" s="101">
        <v>1.6708710000000002</v>
      </c>
      <c r="N163" s="101">
        <v>0</v>
      </c>
      <c r="O163" s="101">
        <v>0</v>
      </c>
      <c r="P163" s="96"/>
      <c r="Q163" s="159" t="s">
        <v>541</v>
      </c>
    </row>
    <row r="164" spans="1:17">
      <c r="B164" s="159" t="s">
        <v>342</v>
      </c>
      <c r="C164" s="101">
        <v>215.584889</v>
      </c>
      <c r="D164" s="101">
        <v>8.7391140000000007</v>
      </c>
      <c r="E164" s="101">
        <v>0.57990300000000006</v>
      </c>
      <c r="F164" s="101">
        <v>88.316800999999998</v>
      </c>
      <c r="G164" s="101">
        <v>1.874112</v>
      </c>
      <c r="H164" s="101">
        <v>2.8243040000000001</v>
      </c>
      <c r="I164" s="101">
        <v>1.849189</v>
      </c>
      <c r="J164" s="101">
        <v>45.636821000000005</v>
      </c>
      <c r="K164" s="101">
        <v>19.112329000000003</v>
      </c>
      <c r="L164" s="101">
        <v>17.446841000000003</v>
      </c>
      <c r="M164" s="101">
        <v>0.315467</v>
      </c>
      <c r="N164" s="101">
        <v>0</v>
      </c>
      <c r="O164" s="101">
        <v>0</v>
      </c>
      <c r="P164" s="96"/>
      <c r="Q164" s="159" t="s">
        <v>542</v>
      </c>
    </row>
    <row r="165" spans="1:17">
      <c r="B165" s="159" t="s">
        <v>343</v>
      </c>
      <c r="C165" s="101">
        <v>370.69996900000001</v>
      </c>
      <c r="D165" s="101">
        <v>12.785353000000001</v>
      </c>
      <c r="E165" s="101">
        <v>1.6811310000000002</v>
      </c>
      <c r="F165" s="101">
        <v>103.73366499999999</v>
      </c>
      <c r="G165" s="101">
        <v>2.9392499999999999</v>
      </c>
      <c r="H165" s="101">
        <v>2.6898659999999999</v>
      </c>
      <c r="I165" s="101">
        <v>3.3677210000000004</v>
      </c>
      <c r="J165" s="101">
        <v>57.493645999999998</v>
      </c>
      <c r="K165" s="101">
        <v>21.002898000000002</v>
      </c>
      <c r="L165" s="101">
        <v>18.440120000000004</v>
      </c>
      <c r="M165" s="101">
        <v>0.487458</v>
      </c>
      <c r="N165" s="101">
        <v>0</v>
      </c>
      <c r="O165" s="101">
        <v>0</v>
      </c>
      <c r="P165" s="96"/>
      <c r="Q165" s="159" t="s">
        <v>543</v>
      </c>
    </row>
    <row r="166" spans="1:17">
      <c r="B166" s="159" t="s">
        <v>344</v>
      </c>
      <c r="C166" s="101">
        <v>494.25520699999998</v>
      </c>
      <c r="D166" s="101">
        <v>88.985502999999994</v>
      </c>
      <c r="E166" s="101">
        <v>6.0425389999999997</v>
      </c>
      <c r="F166" s="101">
        <v>124.358599</v>
      </c>
      <c r="G166" s="101">
        <v>10.221711000000001</v>
      </c>
      <c r="H166" s="101">
        <v>2.525941</v>
      </c>
      <c r="I166" s="101">
        <v>3.0599120000000002</v>
      </c>
      <c r="J166" s="101">
        <v>85.306159000000008</v>
      </c>
      <c r="K166" s="101">
        <v>26.923542999999999</v>
      </c>
      <c r="L166" s="101">
        <v>22.102753</v>
      </c>
      <c r="M166" s="101">
        <v>0.70151599999999992</v>
      </c>
      <c r="N166" s="101">
        <v>0</v>
      </c>
      <c r="O166" s="101">
        <v>0</v>
      </c>
      <c r="P166" s="96"/>
      <c r="Q166" s="159" t="s">
        <v>544</v>
      </c>
    </row>
    <row r="167" spans="1:17">
      <c r="B167" s="159" t="s">
        <v>345</v>
      </c>
      <c r="C167" s="101">
        <v>593.14774999999997</v>
      </c>
      <c r="D167" s="101">
        <v>94.814131000000003</v>
      </c>
      <c r="E167" s="101">
        <v>5.2068289999999999</v>
      </c>
      <c r="F167" s="101">
        <v>145.15645699999999</v>
      </c>
      <c r="G167" s="101">
        <v>10.448460000000001</v>
      </c>
      <c r="H167" s="101">
        <v>2.9672199999999997</v>
      </c>
      <c r="I167" s="101">
        <v>5.135046</v>
      </c>
      <c r="J167" s="101">
        <v>109.18865600000001</v>
      </c>
      <c r="K167" s="101">
        <v>29.571083999999999</v>
      </c>
      <c r="L167" s="101">
        <v>22.705788999999999</v>
      </c>
      <c r="M167" s="101">
        <v>0.67440000000000011</v>
      </c>
      <c r="N167" s="101">
        <v>0</v>
      </c>
      <c r="O167" s="101">
        <v>0</v>
      </c>
      <c r="P167" s="96"/>
      <c r="Q167" s="159" t="s">
        <v>545</v>
      </c>
    </row>
    <row r="168" spans="1:17">
      <c r="B168" s="159" t="s">
        <v>346</v>
      </c>
      <c r="C168" s="101">
        <v>470.077787</v>
      </c>
      <c r="D168" s="101">
        <v>119.39377900000001</v>
      </c>
      <c r="E168" s="101">
        <v>2.5034190000000001</v>
      </c>
      <c r="F168" s="101">
        <v>112.165649</v>
      </c>
      <c r="G168" s="101">
        <v>10.444262</v>
      </c>
      <c r="H168" s="101">
        <v>3.12066</v>
      </c>
      <c r="I168" s="101">
        <v>2.0430440000000001</v>
      </c>
      <c r="J168" s="101">
        <v>78.835345000000004</v>
      </c>
      <c r="K168" s="101">
        <v>29.554541</v>
      </c>
      <c r="L168" s="101">
        <v>19.994222999999998</v>
      </c>
      <c r="M168" s="101">
        <v>0.28861499999999995</v>
      </c>
      <c r="N168" s="101">
        <v>0</v>
      </c>
      <c r="O168" s="101">
        <v>0</v>
      </c>
      <c r="P168" s="96"/>
      <c r="Q168" s="159" t="s">
        <v>546</v>
      </c>
    </row>
    <row r="169" spans="1:17">
      <c r="B169" s="159" t="s">
        <v>347</v>
      </c>
      <c r="C169" s="101">
        <v>713.60365999999999</v>
      </c>
      <c r="D169" s="101">
        <v>49.299264000000008</v>
      </c>
      <c r="E169" s="101">
        <v>32.136358000000001</v>
      </c>
      <c r="F169" s="101">
        <v>141.793533</v>
      </c>
      <c r="G169" s="101">
        <v>13.922827999999999</v>
      </c>
      <c r="H169" s="101">
        <v>3.258626</v>
      </c>
      <c r="I169" s="101">
        <v>6.0415489999999998</v>
      </c>
      <c r="J169" s="101">
        <v>107.79151399999999</v>
      </c>
      <c r="K169" s="101">
        <v>44.679165999999995</v>
      </c>
      <c r="L169" s="101">
        <v>22.947056</v>
      </c>
      <c r="M169" s="101">
        <v>0.48392900000000005</v>
      </c>
      <c r="N169" s="101">
        <v>0</v>
      </c>
      <c r="O169" s="101">
        <v>0</v>
      </c>
      <c r="P169" s="96"/>
      <c r="Q169" s="159" t="s">
        <v>547</v>
      </c>
    </row>
    <row r="170" spans="1:17">
      <c r="B170" s="159" t="s">
        <v>348</v>
      </c>
      <c r="C170" s="101">
        <v>731.16914499999996</v>
      </c>
      <c r="D170" s="101">
        <v>95.034114000000002</v>
      </c>
      <c r="E170" s="101">
        <v>4.5127450000000007</v>
      </c>
      <c r="F170" s="101">
        <v>155.79984299999998</v>
      </c>
      <c r="G170" s="101">
        <v>16.344654999999999</v>
      </c>
      <c r="H170" s="101">
        <v>3.6853030000000002</v>
      </c>
      <c r="I170" s="101">
        <v>3.8095930000000005</v>
      </c>
      <c r="J170" s="101">
        <v>107.072693</v>
      </c>
      <c r="K170" s="101">
        <v>55.802638000000002</v>
      </c>
      <c r="L170" s="101">
        <v>25.52957</v>
      </c>
      <c r="M170" s="101">
        <v>0.678512</v>
      </c>
      <c r="N170" s="101">
        <v>0</v>
      </c>
      <c r="O170" s="101">
        <v>0</v>
      </c>
      <c r="P170" s="96"/>
      <c r="Q170" s="159" t="s">
        <v>548</v>
      </c>
    </row>
    <row r="171" spans="1:17">
      <c r="B171" s="159" t="s">
        <v>349</v>
      </c>
      <c r="C171" s="101">
        <v>740.50240699999995</v>
      </c>
      <c r="D171" s="101">
        <v>69.687918999999994</v>
      </c>
      <c r="E171" s="101">
        <v>1.622822</v>
      </c>
      <c r="F171" s="101">
        <v>150.36627300000001</v>
      </c>
      <c r="G171" s="101">
        <v>17.335147999999997</v>
      </c>
      <c r="H171" s="101">
        <v>3.8867920000000002</v>
      </c>
      <c r="I171" s="101">
        <v>6.0659830000000001</v>
      </c>
      <c r="J171" s="101">
        <v>104.92214299999999</v>
      </c>
      <c r="K171" s="101">
        <v>47.531242999999996</v>
      </c>
      <c r="L171" s="101">
        <v>22.615949999999998</v>
      </c>
      <c r="M171" s="101">
        <v>1.7198839999999997</v>
      </c>
      <c r="N171" s="101">
        <v>0</v>
      </c>
      <c r="O171" s="101">
        <v>0</v>
      </c>
      <c r="P171" s="96"/>
      <c r="Q171" s="159" t="s">
        <v>549</v>
      </c>
    </row>
    <row r="172" spans="1:17">
      <c r="B172" s="159" t="s">
        <v>350</v>
      </c>
      <c r="C172" s="101">
        <v>661.826412</v>
      </c>
      <c r="D172" s="101">
        <v>10.537668</v>
      </c>
      <c r="E172" s="101">
        <v>1.3051029999999999</v>
      </c>
      <c r="F172" s="101">
        <v>154.59608299999996</v>
      </c>
      <c r="G172" s="101">
        <v>18.089777999999999</v>
      </c>
      <c r="H172" s="101">
        <v>3.7914030000000003</v>
      </c>
      <c r="I172" s="101">
        <v>3.992642</v>
      </c>
      <c r="J172" s="101">
        <v>85.458897000000007</v>
      </c>
      <c r="K172" s="101">
        <v>34.755220000000001</v>
      </c>
      <c r="L172" s="101">
        <v>23.959427999999999</v>
      </c>
      <c r="M172" s="101">
        <v>1.3889610000000001</v>
      </c>
      <c r="N172" s="101">
        <v>0</v>
      </c>
      <c r="O172" s="101">
        <v>0</v>
      </c>
      <c r="P172" s="96"/>
      <c r="Q172" s="159" t="s">
        <v>550</v>
      </c>
    </row>
    <row r="173" spans="1:17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>
      <c r="A174" s="100">
        <v>2021</v>
      </c>
      <c r="B174" s="159" t="s">
        <v>339</v>
      </c>
      <c r="C174" s="101">
        <v>610.98773900000003</v>
      </c>
      <c r="D174" s="101">
        <v>11.031073999999998</v>
      </c>
      <c r="E174" s="101">
        <v>0.582376</v>
      </c>
      <c r="F174" s="101">
        <v>123.38784500000001</v>
      </c>
      <c r="G174" s="101">
        <v>11.801001000000001</v>
      </c>
      <c r="H174" s="101">
        <v>2.8382000000000001</v>
      </c>
      <c r="I174" s="101">
        <v>3.9755089999999997</v>
      </c>
      <c r="J174" s="101">
        <v>88.728106000000011</v>
      </c>
      <c r="K174" s="101">
        <v>21.069861999999993</v>
      </c>
      <c r="L174" s="101">
        <v>20.929826000000002</v>
      </c>
      <c r="M174" s="101">
        <v>0.51139000000000001</v>
      </c>
      <c r="N174" s="101">
        <v>0</v>
      </c>
      <c r="O174" s="101">
        <v>0</v>
      </c>
      <c r="P174" s="100">
        <v>2021</v>
      </c>
      <c r="Q174" s="159" t="s">
        <v>539</v>
      </c>
    </row>
    <row r="175" spans="1:17">
      <c r="B175" s="159" t="s">
        <v>340</v>
      </c>
      <c r="C175" s="101">
        <v>676.34576900000002</v>
      </c>
      <c r="D175" s="101">
        <v>22.00467999999999</v>
      </c>
      <c r="E175" s="101">
        <v>2.701721</v>
      </c>
      <c r="F175" s="101">
        <v>132.30896899999999</v>
      </c>
      <c r="G175" s="101">
        <v>8.9147569999999998</v>
      </c>
      <c r="H175" s="101">
        <v>2.9694579999999999</v>
      </c>
      <c r="I175" s="101">
        <v>2.483117</v>
      </c>
      <c r="J175" s="101">
        <v>90.298913000000013</v>
      </c>
      <c r="K175" s="101">
        <v>23.534130000000001</v>
      </c>
      <c r="L175" s="101">
        <v>18.461476000000001</v>
      </c>
      <c r="M175" s="101">
        <v>2.359378</v>
      </c>
      <c r="N175" s="101">
        <v>0</v>
      </c>
      <c r="O175" s="101">
        <v>0</v>
      </c>
      <c r="P175" s="96"/>
      <c r="Q175" s="159" t="s">
        <v>540</v>
      </c>
    </row>
    <row r="176" spans="1:17">
      <c r="B176" s="159" t="s">
        <v>341</v>
      </c>
      <c r="C176" s="101">
        <v>768.31054700000004</v>
      </c>
      <c r="D176" s="101">
        <v>99.583110000000005</v>
      </c>
      <c r="E176" s="101">
        <v>8.7260159999999996</v>
      </c>
      <c r="F176" s="101">
        <v>161.277931</v>
      </c>
      <c r="G176" s="101">
        <v>7.8690619999999996</v>
      </c>
      <c r="H176" s="101">
        <v>3.4375649999999998</v>
      </c>
      <c r="I176" s="101">
        <v>2.975393</v>
      </c>
      <c r="J176" s="101">
        <v>100.56433699999999</v>
      </c>
      <c r="K176" s="101">
        <v>31.802132</v>
      </c>
      <c r="L176" s="101">
        <v>24.724142000000001</v>
      </c>
      <c r="M176" s="101">
        <v>3.6127989999999994</v>
      </c>
      <c r="N176" s="101">
        <v>0</v>
      </c>
      <c r="O176" s="101">
        <v>0</v>
      </c>
      <c r="P176" s="96"/>
      <c r="Q176" s="159" t="s">
        <v>541</v>
      </c>
    </row>
    <row r="177" spans="2:19">
      <c r="B177" s="159" t="s">
        <v>342</v>
      </c>
      <c r="C177" s="101">
        <v>670.52608899999996</v>
      </c>
      <c r="D177" s="101">
        <v>130.73463799999999</v>
      </c>
      <c r="E177" s="101">
        <v>2.0980280000000002</v>
      </c>
      <c r="F177" s="101">
        <v>141.10711800000001</v>
      </c>
      <c r="G177" s="101">
        <v>16.647995999999999</v>
      </c>
      <c r="H177" s="101">
        <v>2.770975</v>
      </c>
      <c r="I177" s="101">
        <v>4.634423</v>
      </c>
      <c r="J177" s="101">
        <v>107.11665599999999</v>
      </c>
      <c r="K177" s="101">
        <v>27.646552000000007</v>
      </c>
      <c r="L177" s="101">
        <v>21.562138999999998</v>
      </c>
      <c r="M177" s="101">
        <v>0.82094200000000028</v>
      </c>
      <c r="N177" s="101">
        <v>0</v>
      </c>
      <c r="O177" s="101">
        <v>0</v>
      </c>
      <c r="P177" s="96"/>
      <c r="Q177" s="159" t="s">
        <v>542</v>
      </c>
    </row>
    <row r="178" spans="2:19">
      <c r="B178" s="159" t="s">
        <v>343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96"/>
      <c r="Q178" s="159" t="s">
        <v>543</v>
      </c>
    </row>
    <row r="179" spans="2:19">
      <c r="B179" s="159" t="s">
        <v>344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96"/>
      <c r="Q179" s="159" t="s">
        <v>544</v>
      </c>
      <c r="R179" s="161"/>
      <c r="S179" s="161"/>
    </row>
    <row r="180" spans="2:19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545</v>
      </c>
      <c r="R180" s="161"/>
      <c r="S180" s="161"/>
    </row>
    <row r="181" spans="2:19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546</v>
      </c>
      <c r="R181" s="161"/>
      <c r="S181" s="161"/>
    </row>
    <row r="182" spans="2:19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159:A160"/>
    <mergeCell ref="B159:B160"/>
    <mergeCell ref="C159:O159"/>
    <mergeCell ref="P159:P160"/>
    <mergeCell ref="Q159:Q160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T128:T129"/>
    <mergeCell ref="U128:U129"/>
    <mergeCell ref="T4:T5"/>
    <mergeCell ref="U4:U5"/>
    <mergeCell ref="T35:T36"/>
    <mergeCell ref="U35:U36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ColWidth="9.109375" defaultRowHeight="8.4"/>
  <cols>
    <col min="1" max="1" width="6.88671875" style="96" customWidth="1"/>
    <col min="2" max="2" width="9.88671875" style="159" bestFit="1" customWidth="1"/>
    <col min="3" max="19" width="7.44140625" style="159" customWidth="1"/>
    <col min="20" max="20" width="9.109375" style="96"/>
    <col min="21" max="16384" width="9.109375" style="159"/>
  </cols>
  <sheetData>
    <row r="1" spans="1:21" hidden="1"/>
    <row r="2" spans="1:21" s="103" customFormat="1" ht="9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>
      <c r="A3" s="268" t="s">
        <v>683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>
      <c r="A4" s="229" t="s">
        <v>162</v>
      </c>
      <c r="B4" s="229" t="s">
        <v>163</v>
      </c>
      <c r="C4" s="265" t="s">
        <v>681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9" t="s">
        <v>536</v>
      </c>
      <c r="U4" s="229" t="s">
        <v>523</v>
      </c>
    </row>
    <row r="5" spans="1:21" ht="20.25" customHeight="1" thickBot="1">
      <c r="A5" s="230"/>
      <c r="B5" s="230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30"/>
      <c r="U5" s="230"/>
    </row>
    <row r="6" spans="1:21">
      <c r="A6" s="100">
        <v>2020</v>
      </c>
      <c r="B6" s="159" t="s">
        <v>339</v>
      </c>
      <c r="C6" s="101">
        <v>21.476096999999999</v>
      </c>
      <c r="D6" s="101">
        <v>17.271286000000003</v>
      </c>
      <c r="E6" s="101">
        <v>58.534173999999993</v>
      </c>
      <c r="F6" s="101">
        <v>28.662005000000001</v>
      </c>
      <c r="G6" s="101">
        <v>8.3829339999999988</v>
      </c>
      <c r="H6" s="101">
        <v>13.777828</v>
      </c>
      <c r="I6" s="101">
        <v>26.806151999999997</v>
      </c>
      <c r="J6" s="101">
        <v>53.987956999999994</v>
      </c>
      <c r="K6" s="101">
        <v>8.3924669999999999</v>
      </c>
      <c r="L6" s="101">
        <v>8.2586839999999988</v>
      </c>
      <c r="M6" s="101">
        <v>5.5381419999999997</v>
      </c>
      <c r="N6" s="101">
        <v>8.2531569999999999</v>
      </c>
      <c r="O6" s="101">
        <v>0.34378500000000001</v>
      </c>
      <c r="P6" s="101">
        <v>5.6684999999999999E-2</v>
      </c>
      <c r="Q6" s="101">
        <v>72.025236000000007</v>
      </c>
      <c r="R6" s="101">
        <v>25.206868999999998</v>
      </c>
      <c r="S6" s="101">
        <v>10.264294</v>
      </c>
      <c r="T6" s="100">
        <v>2020</v>
      </c>
      <c r="U6" s="159" t="s">
        <v>539</v>
      </c>
    </row>
    <row r="7" spans="1:21">
      <c r="B7" s="159" t="s">
        <v>340</v>
      </c>
      <c r="C7" s="101">
        <v>12.224604000000001</v>
      </c>
      <c r="D7" s="101">
        <v>15.564392999999999</v>
      </c>
      <c r="E7" s="101">
        <v>60.084644000000011</v>
      </c>
      <c r="F7" s="101">
        <v>27.910758000000001</v>
      </c>
      <c r="G7" s="101">
        <v>6.7864040000000001</v>
      </c>
      <c r="H7" s="101">
        <v>13.227953999999999</v>
      </c>
      <c r="I7" s="101">
        <v>24.300287999999998</v>
      </c>
      <c r="J7" s="101">
        <v>48.922310000000003</v>
      </c>
      <c r="K7" s="101">
        <v>7.8184970000000007</v>
      </c>
      <c r="L7" s="101">
        <v>4.7325310000000007</v>
      </c>
      <c r="M7" s="101">
        <v>5.107246</v>
      </c>
      <c r="N7" s="101">
        <v>5.7730930000000003</v>
      </c>
      <c r="O7" s="101">
        <v>0.225024</v>
      </c>
      <c r="P7" s="101">
        <v>7.0646E-2</v>
      </c>
      <c r="Q7" s="101">
        <v>76.92025799999999</v>
      </c>
      <c r="R7" s="101">
        <v>22.094922</v>
      </c>
      <c r="S7" s="101">
        <v>10.507539</v>
      </c>
      <c r="U7" s="159" t="s">
        <v>540</v>
      </c>
    </row>
    <row r="8" spans="1:21">
      <c r="B8" s="159" t="s">
        <v>341</v>
      </c>
      <c r="C8" s="101">
        <v>24.943486999999998</v>
      </c>
      <c r="D8" s="101">
        <v>18.241249</v>
      </c>
      <c r="E8" s="101">
        <v>48.498919000000001</v>
      </c>
      <c r="F8" s="101">
        <v>27.891813000000013</v>
      </c>
      <c r="G8" s="101">
        <v>8.9406649999999992</v>
      </c>
      <c r="H8" s="101">
        <v>14.835875</v>
      </c>
      <c r="I8" s="101">
        <v>29.779387</v>
      </c>
      <c r="J8" s="101">
        <v>61.436305000000004</v>
      </c>
      <c r="K8" s="101">
        <v>9.1496950000000012</v>
      </c>
      <c r="L8" s="101">
        <v>6.3524510000000003</v>
      </c>
      <c r="M8" s="101">
        <v>4.7026419999999991</v>
      </c>
      <c r="N8" s="101">
        <v>10.698325000000001</v>
      </c>
      <c r="O8" s="101">
        <v>0.64646300000000001</v>
      </c>
      <c r="P8" s="101">
        <v>2.2914999999999998E-2</v>
      </c>
      <c r="Q8" s="101">
        <v>75.072645999999992</v>
      </c>
      <c r="R8" s="101">
        <v>28.564773000000002</v>
      </c>
      <c r="S8" s="101">
        <v>11.989376999999999</v>
      </c>
      <c r="U8" s="159" t="s">
        <v>541</v>
      </c>
    </row>
    <row r="9" spans="1:21">
      <c r="B9" s="159" t="s">
        <v>342</v>
      </c>
      <c r="C9" s="101">
        <v>21.604565999999998</v>
      </c>
      <c r="D9" s="101">
        <v>13.526986000000001</v>
      </c>
      <c r="E9" s="101">
        <v>30.077809999999999</v>
      </c>
      <c r="F9" s="101">
        <v>27.575069000000003</v>
      </c>
      <c r="G9" s="101">
        <v>8.2584790000000012</v>
      </c>
      <c r="H9" s="101">
        <v>11.483342</v>
      </c>
      <c r="I9" s="101">
        <v>27.929414999999999</v>
      </c>
      <c r="J9" s="101">
        <v>56.564247000000002</v>
      </c>
      <c r="K9" s="101">
        <v>5.9654009999999991</v>
      </c>
      <c r="L9" s="101">
        <v>7.9526199999999996</v>
      </c>
      <c r="M9" s="101">
        <v>5.5861170000000024</v>
      </c>
      <c r="N9" s="101">
        <v>9.1554179999999992</v>
      </c>
      <c r="O9" s="101">
        <v>0.460534</v>
      </c>
      <c r="P9" s="101">
        <v>5.4918000000000002E-2</v>
      </c>
      <c r="Q9" s="101">
        <v>66.389812000000006</v>
      </c>
      <c r="R9" s="101">
        <v>28.569353999999997</v>
      </c>
      <c r="S9" s="101">
        <v>14.178847000000001</v>
      </c>
      <c r="U9" s="159" t="s">
        <v>542</v>
      </c>
    </row>
    <row r="10" spans="1:21">
      <c r="B10" s="159" t="s">
        <v>343</v>
      </c>
      <c r="C10" s="101">
        <v>26.224309000000005</v>
      </c>
      <c r="D10" s="101">
        <v>13.054496999999998</v>
      </c>
      <c r="E10" s="101">
        <v>35.163426999999999</v>
      </c>
      <c r="F10" s="101">
        <v>23.649033999999993</v>
      </c>
      <c r="G10" s="101">
        <v>6.7664349999999995</v>
      </c>
      <c r="H10" s="101">
        <v>14.268449</v>
      </c>
      <c r="I10" s="101">
        <v>29.101136000000004</v>
      </c>
      <c r="J10" s="101">
        <v>67.663295999999988</v>
      </c>
      <c r="K10" s="101">
        <v>5.7562920000000002</v>
      </c>
      <c r="L10" s="101">
        <v>6.9669229999999995</v>
      </c>
      <c r="M10" s="101">
        <v>5.5705439999999982</v>
      </c>
      <c r="N10" s="101">
        <v>5.4340950000000001</v>
      </c>
      <c r="O10" s="101">
        <v>0.64352100000000001</v>
      </c>
      <c r="P10" s="101">
        <v>4.7236E-2</v>
      </c>
      <c r="Q10" s="101">
        <v>54.985512</v>
      </c>
      <c r="R10" s="101">
        <v>26.008354999999998</v>
      </c>
      <c r="S10" s="101">
        <v>6.8279030000000001</v>
      </c>
      <c r="U10" s="159" t="s">
        <v>543</v>
      </c>
    </row>
    <row r="11" spans="1:21">
      <c r="B11" s="159" t="s">
        <v>344</v>
      </c>
      <c r="C11" s="101">
        <v>17.431602000000002</v>
      </c>
      <c r="D11" s="101">
        <v>15.697423999999998</v>
      </c>
      <c r="E11" s="101">
        <v>49.225966</v>
      </c>
      <c r="F11" s="101">
        <v>25.946778000000002</v>
      </c>
      <c r="G11" s="101">
        <v>6.8842630000000007</v>
      </c>
      <c r="H11" s="101">
        <v>6.10501</v>
      </c>
      <c r="I11" s="101">
        <v>28.435219999999997</v>
      </c>
      <c r="J11" s="101">
        <v>67.52514699999999</v>
      </c>
      <c r="K11" s="101">
        <v>6.9702339999999996</v>
      </c>
      <c r="L11" s="101">
        <v>4.614452</v>
      </c>
      <c r="M11" s="101">
        <v>4.270290000000001</v>
      </c>
      <c r="N11" s="101">
        <v>12.135835999999999</v>
      </c>
      <c r="O11" s="101">
        <v>0.91756499999999996</v>
      </c>
      <c r="P11" s="101">
        <v>0.335231</v>
      </c>
      <c r="Q11" s="101">
        <v>64.151589999999999</v>
      </c>
      <c r="R11" s="101">
        <v>25.086984999999999</v>
      </c>
      <c r="S11" s="101">
        <v>10.234264</v>
      </c>
      <c r="U11" s="159" t="s">
        <v>544</v>
      </c>
    </row>
    <row r="12" spans="1:21">
      <c r="B12" s="159" t="s">
        <v>345</v>
      </c>
      <c r="C12" s="101">
        <v>24.817135999999998</v>
      </c>
      <c r="D12" s="101">
        <v>19.762313999999996</v>
      </c>
      <c r="E12" s="101">
        <v>58.172226000000002</v>
      </c>
      <c r="F12" s="101">
        <v>21.945362000000003</v>
      </c>
      <c r="G12" s="101">
        <v>9.2099360000000008</v>
      </c>
      <c r="H12" s="101">
        <v>4.9242730000000003</v>
      </c>
      <c r="I12" s="101">
        <v>23.288538000000003</v>
      </c>
      <c r="J12" s="101">
        <v>65.707311000000004</v>
      </c>
      <c r="K12" s="101">
        <v>8.3820209999999999</v>
      </c>
      <c r="L12" s="101">
        <v>5.8264040000000001</v>
      </c>
      <c r="M12" s="101">
        <v>6.1211630000000001</v>
      </c>
      <c r="N12" s="101">
        <v>8.1716179999999987</v>
      </c>
      <c r="O12" s="101">
        <v>0.92251899999999998</v>
      </c>
      <c r="P12" s="101">
        <v>0.36137900000000001</v>
      </c>
      <c r="Q12" s="101">
        <v>66.467161999999973</v>
      </c>
      <c r="R12" s="101">
        <v>35.617358999999993</v>
      </c>
      <c r="S12" s="101">
        <v>11.279278</v>
      </c>
      <c r="U12" s="159" t="s">
        <v>545</v>
      </c>
    </row>
    <row r="13" spans="1:21">
      <c r="B13" s="159" t="s">
        <v>346</v>
      </c>
      <c r="C13" s="101">
        <v>23.796205999999998</v>
      </c>
      <c r="D13" s="101">
        <v>20.879670999999995</v>
      </c>
      <c r="E13" s="101">
        <v>52.289155000000001</v>
      </c>
      <c r="F13" s="101">
        <v>25.073318</v>
      </c>
      <c r="G13" s="101">
        <v>3.9657640000000001</v>
      </c>
      <c r="H13" s="101">
        <v>3.5229900000000001</v>
      </c>
      <c r="I13" s="101">
        <v>21.036863</v>
      </c>
      <c r="J13" s="101">
        <v>74.564940000000007</v>
      </c>
      <c r="K13" s="101">
        <v>9.1891069999999981</v>
      </c>
      <c r="L13" s="101">
        <v>4.6846839999999998</v>
      </c>
      <c r="M13" s="101">
        <v>3.6084610000000001</v>
      </c>
      <c r="N13" s="101">
        <v>2.808414</v>
      </c>
      <c r="O13" s="101">
        <v>0.25677999999999995</v>
      </c>
      <c r="P13" s="101">
        <v>0.366587</v>
      </c>
      <c r="Q13" s="101">
        <v>49.273582999999988</v>
      </c>
      <c r="R13" s="101">
        <v>20.859558999999997</v>
      </c>
      <c r="S13" s="101">
        <v>9.6247869999999995</v>
      </c>
      <c r="U13" s="159" t="s">
        <v>546</v>
      </c>
    </row>
    <row r="14" spans="1:21">
      <c r="B14" s="159" t="s">
        <v>347</v>
      </c>
      <c r="C14" s="101">
        <v>14.951473</v>
      </c>
      <c r="D14" s="101">
        <v>24.931584000000001</v>
      </c>
      <c r="E14" s="101">
        <v>66.780441999999994</v>
      </c>
      <c r="F14" s="101">
        <v>35.333976</v>
      </c>
      <c r="G14" s="101">
        <v>7.8027170000000003</v>
      </c>
      <c r="H14" s="101">
        <v>4.1608520000000002</v>
      </c>
      <c r="I14" s="101">
        <v>23.291522999999998</v>
      </c>
      <c r="J14" s="101">
        <v>96.825386999999992</v>
      </c>
      <c r="K14" s="101">
        <v>9.1429960000000001</v>
      </c>
      <c r="L14" s="101">
        <v>6.6947039999999998</v>
      </c>
      <c r="M14" s="101">
        <v>3.9164910000000002</v>
      </c>
      <c r="N14" s="101">
        <v>9.4152369999999994</v>
      </c>
      <c r="O14" s="101">
        <v>0.50833200000000001</v>
      </c>
      <c r="P14" s="101">
        <v>0.29904199999999997</v>
      </c>
      <c r="Q14" s="101">
        <v>60.209759000000005</v>
      </c>
      <c r="R14" s="101">
        <v>28.196757999999999</v>
      </c>
      <c r="S14" s="101">
        <v>11.535369999999999</v>
      </c>
      <c r="U14" s="159" t="s">
        <v>547</v>
      </c>
    </row>
    <row r="15" spans="1:21">
      <c r="B15" s="159" t="s">
        <v>348</v>
      </c>
      <c r="C15" s="101">
        <v>18.047104000000001</v>
      </c>
      <c r="D15" s="101">
        <v>23.097076000000001</v>
      </c>
      <c r="E15" s="101">
        <v>62.456992</v>
      </c>
      <c r="F15" s="101">
        <v>30.820348999999993</v>
      </c>
      <c r="G15" s="101">
        <v>9.001849</v>
      </c>
      <c r="H15" s="101">
        <v>6.2230590000000001</v>
      </c>
      <c r="I15" s="101">
        <v>31.669942000000002</v>
      </c>
      <c r="J15" s="101">
        <v>78.095165000000009</v>
      </c>
      <c r="K15" s="101">
        <v>10.630272000000001</v>
      </c>
      <c r="L15" s="101">
        <v>11.32254</v>
      </c>
      <c r="M15" s="101">
        <v>3.7108380000000007</v>
      </c>
      <c r="N15" s="101">
        <v>11.091553000000001</v>
      </c>
      <c r="O15" s="101">
        <v>9.3706000000000012E-2</v>
      </c>
      <c r="P15" s="101">
        <v>0.39463100000000001</v>
      </c>
      <c r="Q15" s="101">
        <v>67.226907000000011</v>
      </c>
      <c r="R15" s="101">
        <v>27.437251999999997</v>
      </c>
      <c r="S15" s="101">
        <v>7.8746710000000002</v>
      </c>
      <c r="U15" s="159" t="s">
        <v>548</v>
      </c>
    </row>
    <row r="16" spans="1:21">
      <c r="B16" s="159" t="s">
        <v>349</v>
      </c>
      <c r="C16" s="101">
        <v>27.608114999999998</v>
      </c>
      <c r="D16" s="101">
        <v>22.251147999999993</v>
      </c>
      <c r="E16" s="101">
        <v>60.268162999999994</v>
      </c>
      <c r="F16" s="101">
        <v>28.434363999999999</v>
      </c>
      <c r="G16" s="101">
        <v>7.9029360000000004</v>
      </c>
      <c r="H16" s="101">
        <v>6.2934859999999997</v>
      </c>
      <c r="I16" s="101">
        <v>26.762383999999997</v>
      </c>
      <c r="J16" s="101">
        <v>66.90561799999999</v>
      </c>
      <c r="K16" s="101">
        <v>8.4039269999999995</v>
      </c>
      <c r="L16" s="101">
        <v>7.395473</v>
      </c>
      <c r="M16" s="101">
        <v>5.2603139999999993</v>
      </c>
      <c r="N16" s="101">
        <v>6.0114590000000003</v>
      </c>
      <c r="O16" s="101">
        <v>0.33035100000000001</v>
      </c>
      <c r="P16" s="101">
        <v>0.57701899999999995</v>
      </c>
      <c r="Q16" s="101">
        <v>83.079228000000001</v>
      </c>
      <c r="R16" s="101">
        <v>28.034675000000004</v>
      </c>
      <c r="S16" s="101">
        <v>7.2797400000000003</v>
      </c>
      <c r="U16" s="159" t="s">
        <v>549</v>
      </c>
    </row>
    <row r="17" spans="1:21">
      <c r="B17" s="159" t="s">
        <v>350</v>
      </c>
      <c r="C17" s="101">
        <v>17.795656000000001</v>
      </c>
      <c r="D17" s="101">
        <v>17.936076</v>
      </c>
      <c r="E17" s="101">
        <v>51.975067999999993</v>
      </c>
      <c r="F17" s="101">
        <v>26.710579999999997</v>
      </c>
      <c r="G17" s="101">
        <v>5.5798070000000006</v>
      </c>
      <c r="H17" s="101">
        <v>10.633168</v>
      </c>
      <c r="I17" s="101">
        <v>26.278722999999999</v>
      </c>
      <c r="J17" s="101">
        <v>55.529112000000005</v>
      </c>
      <c r="K17" s="101">
        <v>9.1179659999999991</v>
      </c>
      <c r="L17" s="101">
        <v>10.461660999999999</v>
      </c>
      <c r="M17" s="101">
        <v>5.3318349999999999</v>
      </c>
      <c r="N17" s="101">
        <v>8.8072510000000008</v>
      </c>
      <c r="O17" s="101">
        <v>0.10847999999999999</v>
      </c>
      <c r="P17" s="101">
        <v>0.36231999999999998</v>
      </c>
      <c r="Q17" s="101">
        <v>79.955854000000002</v>
      </c>
      <c r="R17" s="101">
        <v>22.948813999999999</v>
      </c>
      <c r="S17" s="101">
        <v>7.6115219999999999</v>
      </c>
      <c r="U17" s="159" t="s">
        <v>550</v>
      </c>
    </row>
    <row r="18" spans="1:2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>
      <c r="A19" s="100">
        <v>2021</v>
      </c>
      <c r="B19" s="159" t="s">
        <v>339</v>
      </c>
      <c r="C19" s="101">
        <v>11.590903999999998</v>
      </c>
      <c r="D19" s="101">
        <v>17.740997</v>
      </c>
      <c r="E19" s="101">
        <v>48.786017999999999</v>
      </c>
      <c r="F19" s="101">
        <v>22.208248999999999</v>
      </c>
      <c r="G19" s="101">
        <v>8.5468530000000005</v>
      </c>
      <c r="H19" s="101">
        <v>11.848359</v>
      </c>
      <c r="I19" s="101">
        <v>23.047891</v>
      </c>
      <c r="J19" s="101">
        <v>44.143576000000003</v>
      </c>
      <c r="K19" s="101">
        <v>8.6692899999999984</v>
      </c>
      <c r="L19" s="101">
        <v>4.2602329999999995</v>
      </c>
      <c r="M19" s="101">
        <v>5.0290020000000002</v>
      </c>
      <c r="N19" s="101">
        <v>10.199377999999999</v>
      </c>
      <c r="O19" s="101">
        <v>0.10731400000000001</v>
      </c>
      <c r="P19" s="101">
        <v>0.39555799999999997</v>
      </c>
      <c r="Q19" s="101">
        <v>71.27346</v>
      </c>
      <c r="R19" s="101">
        <v>22.911246999999999</v>
      </c>
      <c r="S19" s="101">
        <v>9.4440570000000008</v>
      </c>
      <c r="T19" s="100">
        <v>2021</v>
      </c>
      <c r="U19" s="159" t="s">
        <v>539</v>
      </c>
    </row>
    <row r="20" spans="1:21">
      <c r="B20" s="159" t="s">
        <v>340</v>
      </c>
      <c r="C20" s="101">
        <v>29.143513000000006</v>
      </c>
      <c r="D20" s="101">
        <v>22.968839000000003</v>
      </c>
      <c r="E20" s="101">
        <v>49.136793000000004</v>
      </c>
      <c r="F20" s="101">
        <v>38.366494000000003</v>
      </c>
      <c r="G20" s="101">
        <v>6.8469910000000009</v>
      </c>
      <c r="H20" s="101">
        <v>14.425064000000001</v>
      </c>
      <c r="I20" s="101">
        <v>23.347317</v>
      </c>
      <c r="J20" s="101">
        <v>42.191889000000003</v>
      </c>
      <c r="K20" s="101">
        <v>8.6012999999999984</v>
      </c>
      <c r="L20" s="101">
        <v>5.2375160000000003</v>
      </c>
      <c r="M20" s="101">
        <v>4.2919749999999999</v>
      </c>
      <c r="N20" s="101">
        <v>12.23509</v>
      </c>
      <c r="O20" s="101">
        <v>0.23960300000000001</v>
      </c>
      <c r="P20" s="101">
        <v>0.49359599999999998</v>
      </c>
      <c r="Q20" s="101">
        <v>83.569812000000013</v>
      </c>
      <c r="R20" s="101">
        <v>24.911918000000007</v>
      </c>
      <c r="S20" s="101">
        <v>7.6046519999999997</v>
      </c>
      <c r="U20" s="159" t="s">
        <v>540</v>
      </c>
    </row>
    <row r="21" spans="1:21">
      <c r="B21" s="159" t="s">
        <v>341</v>
      </c>
      <c r="C21" s="101">
        <v>30.254689000000006</v>
      </c>
      <c r="D21" s="101">
        <v>25.2455</v>
      </c>
      <c r="E21" s="101">
        <v>64.782549999999986</v>
      </c>
      <c r="F21" s="101">
        <v>32.486321999999994</v>
      </c>
      <c r="G21" s="101">
        <v>9.068403</v>
      </c>
      <c r="H21" s="101">
        <v>16.039325000000002</v>
      </c>
      <c r="I21" s="101">
        <v>28.851592999999998</v>
      </c>
      <c r="J21" s="101">
        <v>50.919989999999999</v>
      </c>
      <c r="K21" s="101">
        <v>10.273263</v>
      </c>
      <c r="L21" s="101">
        <v>6.1897070000000003</v>
      </c>
      <c r="M21" s="101">
        <v>5.0611069999999998</v>
      </c>
      <c r="N21" s="101">
        <v>10.170049000000001</v>
      </c>
      <c r="O21" s="101">
        <v>0.22302199999999997</v>
      </c>
      <c r="P21" s="101">
        <v>0.48832500000000001</v>
      </c>
      <c r="Q21" s="101">
        <v>73.182670000000002</v>
      </c>
      <c r="R21" s="101">
        <v>31.529756999999996</v>
      </c>
      <c r="S21" s="101">
        <v>10.738981999999998</v>
      </c>
      <c r="U21" s="159" t="s">
        <v>541</v>
      </c>
    </row>
    <row r="22" spans="1:21">
      <c r="B22" s="159" t="s">
        <v>342</v>
      </c>
      <c r="C22" s="101">
        <v>30.617905000000004</v>
      </c>
      <c r="D22" s="101">
        <v>21.849831000000002</v>
      </c>
      <c r="E22" s="101">
        <v>50.918384999999994</v>
      </c>
      <c r="F22" s="101">
        <v>34.192053999999999</v>
      </c>
      <c r="G22" s="101">
        <v>6.8936810000000008</v>
      </c>
      <c r="H22" s="101">
        <v>20.273262000000003</v>
      </c>
      <c r="I22" s="101">
        <v>29.120436999999999</v>
      </c>
      <c r="J22" s="101">
        <v>52.654288000000001</v>
      </c>
      <c r="K22" s="101">
        <v>9.8449280000000012</v>
      </c>
      <c r="L22" s="101">
        <v>6.1123659999999997</v>
      </c>
      <c r="M22" s="101">
        <v>5.3480600000000003</v>
      </c>
      <c r="N22" s="101">
        <v>9.0939259999999997</v>
      </c>
      <c r="O22" s="101">
        <v>0.43350199999999994</v>
      </c>
      <c r="P22" s="101">
        <v>0.540578</v>
      </c>
      <c r="Q22" s="101">
        <v>75.652591000000015</v>
      </c>
      <c r="R22" s="101">
        <v>28.145092999999996</v>
      </c>
      <c r="S22" s="101">
        <v>9.9181550000000005</v>
      </c>
      <c r="U22" s="159" t="s">
        <v>542</v>
      </c>
    </row>
    <row r="23" spans="1:21">
      <c r="B23" s="159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U23" s="159" t="s">
        <v>543</v>
      </c>
    </row>
    <row r="24" spans="1:21">
      <c r="B24" s="159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U24" s="159" t="s">
        <v>544</v>
      </c>
    </row>
    <row r="25" spans="1:21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545</v>
      </c>
    </row>
    <row r="26" spans="1:21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546</v>
      </c>
    </row>
    <row r="27" spans="1:21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3.8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>
      <c r="A34" s="268" t="s">
        <v>683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>
      <c r="A35" s="229" t="s">
        <v>162</v>
      </c>
      <c r="B35" s="229" t="s">
        <v>163</v>
      </c>
      <c r="C35" s="265" t="s">
        <v>681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9" t="s">
        <v>536</v>
      </c>
      <c r="U35" s="229" t="s">
        <v>523</v>
      </c>
    </row>
    <row r="36" spans="1:21" ht="20.25" customHeight="1" thickBot="1">
      <c r="A36" s="230"/>
      <c r="B36" s="230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30"/>
      <c r="U36" s="230"/>
    </row>
    <row r="37" spans="1:21">
      <c r="A37" s="100">
        <v>2020</v>
      </c>
      <c r="B37" s="159" t="s">
        <v>339</v>
      </c>
      <c r="C37" s="101">
        <v>3.0176249999999989</v>
      </c>
      <c r="D37" s="101">
        <v>30.98975999999999</v>
      </c>
      <c r="E37" s="101">
        <v>36.271306999999986</v>
      </c>
      <c r="F37" s="101">
        <v>16.516477000000002</v>
      </c>
      <c r="G37" s="101">
        <v>84.572046</v>
      </c>
      <c r="H37" s="101">
        <v>15.166829</v>
      </c>
      <c r="I37" s="101">
        <v>40.199210999999998</v>
      </c>
      <c r="J37" s="101">
        <v>21.121823999999997</v>
      </c>
      <c r="K37" s="101">
        <v>24.302013000000002</v>
      </c>
      <c r="L37" s="101">
        <v>430.08394700000008</v>
      </c>
      <c r="M37" s="101">
        <v>13.023520000000003</v>
      </c>
      <c r="N37" s="101">
        <v>80.338335000000015</v>
      </c>
      <c r="O37" s="101">
        <v>81.877885000000006</v>
      </c>
      <c r="P37" s="101">
        <v>8.4571339999999999</v>
      </c>
      <c r="Q37" s="101">
        <v>17.480910999999999</v>
      </c>
      <c r="R37" s="101">
        <v>11.380689000000002</v>
      </c>
      <c r="S37" s="101">
        <v>13.091624999999997</v>
      </c>
      <c r="T37" s="100">
        <v>2020</v>
      </c>
      <c r="U37" s="159" t="s">
        <v>539</v>
      </c>
    </row>
    <row r="38" spans="1:21">
      <c r="B38" s="159" t="s">
        <v>340</v>
      </c>
      <c r="C38" s="101">
        <v>3.4659880000000003</v>
      </c>
      <c r="D38" s="101">
        <v>27.602331999999997</v>
      </c>
      <c r="E38" s="101">
        <v>35.462565999999995</v>
      </c>
      <c r="F38" s="101">
        <v>17.766123</v>
      </c>
      <c r="G38" s="101">
        <v>75.37881400000002</v>
      </c>
      <c r="H38" s="101">
        <v>18.060599</v>
      </c>
      <c r="I38" s="101">
        <v>51.699715000000005</v>
      </c>
      <c r="J38" s="101">
        <v>21.668354999999991</v>
      </c>
      <c r="K38" s="101">
        <v>29.154748000000001</v>
      </c>
      <c r="L38" s="101">
        <v>299.25809800000002</v>
      </c>
      <c r="M38" s="101">
        <v>6.1773480000000003</v>
      </c>
      <c r="N38" s="101">
        <v>55.779133000000002</v>
      </c>
      <c r="O38" s="101">
        <v>77.370001999999999</v>
      </c>
      <c r="P38" s="101">
        <v>9.5521229999999999</v>
      </c>
      <c r="Q38" s="101">
        <v>16.895619</v>
      </c>
      <c r="R38" s="101">
        <v>11.551699000000001</v>
      </c>
      <c r="S38" s="101">
        <v>12.439301000000002</v>
      </c>
      <c r="U38" s="159" t="s">
        <v>540</v>
      </c>
    </row>
    <row r="39" spans="1:21">
      <c r="B39" s="159" t="s">
        <v>341</v>
      </c>
      <c r="C39" s="101">
        <v>2.7323159999999991</v>
      </c>
      <c r="D39" s="101">
        <v>31.489555999999997</v>
      </c>
      <c r="E39" s="101">
        <v>41.791175999999993</v>
      </c>
      <c r="F39" s="101">
        <v>19.093345999999997</v>
      </c>
      <c r="G39" s="101">
        <v>90.569831000000008</v>
      </c>
      <c r="H39" s="101">
        <v>15.002326</v>
      </c>
      <c r="I39" s="101">
        <v>74.14667</v>
      </c>
      <c r="J39" s="101">
        <v>17.90718</v>
      </c>
      <c r="K39" s="101">
        <v>42.474850000000004</v>
      </c>
      <c r="L39" s="101">
        <v>245.11056000000002</v>
      </c>
      <c r="M39" s="101">
        <v>7.0434109999999999</v>
      </c>
      <c r="N39" s="101">
        <v>86.731814</v>
      </c>
      <c r="O39" s="101">
        <v>133.22670500000001</v>
      </c>
      <c r="P39" s="101">
        <v>11.533213999999999</v>
      </c>
      <c r="Q39" s="101">
        <v>17.771922000000004</v>
      </c>
      <c r="R39" s="101">
        <v>12.455352000000003</v>
      </c>
      <c r="S39" s="101">
        <v>13.389995999999998</v>
      </c>
      <c r="U39" s="159" t="s">
        <v>541</v>
      </c>
    </row>
    <row r="40" spans="1:21">
      <c r="B40" s="159" t="s">
        <v>342</v>
      </c>
      <c r="C40" s="101">
        <v>1.6591759999999995</v>
      </c>
      <c r="D40" s="101">
        <v>27.487649999999995</v>
      </c>
      <c r="E40" s="101">
        <v>43.761866000000005</v>
      </c>
      <c r="F40" s="101">
        <v>18.817080999999998</v>
      </c>
      <c r="G40" s="101">
        <v>81.21807499999997</v>
      </c>
      <c r="H40" s="101">
        <v>13.679056000000001</v>
      </c>
      <c r="I40" s="101">
        <v>66.832431</v>
      </c>
      <c r="J40" s="101">
        <v>19.683437999999995</v>
      </c>
      <c r="K40" s="101">
        <v>35.264465000000001</v>
      </c>
      <c r="L40" s="101">
        <v>150.482687</v>
      </c>
      <c r="M40" s="101">
        <v>6.3269799999999998</v>
      </c>
      <c r="N40" s="101">
        <v>56.770679000000001</v>
      </c>
      <c r="O40" s="101">
        <v>91.069553000000013</v>
      </c>
      <c r="P40" s="101">
        <v>5.4616050000000005</v>
      </c>
      <c r="Q40" s="101">
        <v>16.797193999999998</v>
      </c>
      <c r="R40" s="101">
        <v>11.050590000000001</v>
      </c>
      <c r="S40" s="101">
        <v>14.954771999999998</v>
      </c>
      <c r="U40" s="159" t="s">
        <v>542</v>
      </c>
    </row>
    <row r="41" spans="1:21">
      <c r="B41" s="159" t="s">
        <v>343</v>
      </c>
      <c r="C41" s="101">
        <v>1.7062449999999996</v>
      </c>
      <c r="D41" s="101">
        <v>26.208796000000003</v>
      </c>
      <c r="E41" s="101">
        <v>34.851808999999996</v>
      </c>
      <c r="F41" s="101">
        <v>17.235908999999999</v>
      </c>
      <c r="G41" s="101">
        <v>81.057480999999996</v>
      </c>
      <c r="H41" s="101">
        <v>13.517167999999998</v>
      </c>
      <c r="I41" s="101">
        <v>54.481048000000001</v>
      </c>
      <c r="J41" s="101">
        <v>22.042191999999993</v>
      </c>
      <c r="K41" s="101">
        <v>26.075406999999998</v>
      </c>
      <c r="L41" s="101">
        <v>56.396322999999995</v>
      </c>
      <c r="M41" s="101">
        <v>8.4268400000000003</v>
      </c>
      <c r="N41" s="101">
        <v>45.874729000000002</v>
      </c>
      <c r="O41" s="101">
        <v>86.83914200000001</v>
      </c>
      <c r="P41" s="101">
        <v>8.069821000000001</v>
      </c>
      <c r="Q41" s="101">
        <v>15.299529999999997</v>
      </c>
      <c r="R41" s="101">
        <v>12.145327000000005</v>
      </c>
      <c r="S41" s="101">
        <v>13.916085000000001</v>
      </c>
      <c r="U41" s="159" t="s">
        <v>543</v>
      </c>
    </row>
    <row r="42" spans="1:21">
      <c r="B42" s="159" t="s">
        <v>344</v>
      </c>
      <c r="C42" s="101">
        <v>1.8873259999999996</v>
      </c>
      <c r="D42" s="101">
        <v>28.643113999999994</v>
      </c>
      <c r="E42" s="101">
        <v>39.963709000000009</v>
      </c>
      <c r="F42" s="101">
        <v>20.342012</v>
      </c>
      <c r="G42" s="101">
        <v>93.434499000000017</v>
      </c>
      <c r="H42" s="101">
        <v>13.116205999999998</v>
      </c>
      <c r="I42" s="101">
        <v>52.415465000000005</v>
      </c>
      <c r="J42" s="101">
        <v>21.358864000000004</v>
      </c>
      <c r="K42" s="101">
        <v>44.112728000000004</v>
      </c>
      <c r="L42" s="101">
        <v>121.200197</v>
      </c>
      <c r="M42" s="101">
        <v>12.233553999999998</v>
      </c>
      <c r="N42" s="101">
        <v>60.471866000000006</v>
      </c>
      <c r="O42" s="101">
        <v>96.978882000000013</v>
      </c>
      <c r="P42" s="101">
        <v>10.449161</v>
      </c>
      <c r="Q42" s="101">
        <v>13.041829999999999</v>
      </c>
      <c r="R42" s="101">
        <v>11.452317000000001</v>
      </c>
      <c r="S42" s="101">
        <v>14.350767999999999</v>
      </c>
      <c r="U42" s="159" t="s">
        <v>544</v>
      </c>
    </row>
    <row r="43" spans="1:21">
      <c r="B43" s="159" t="s">
        <v>345</v>
      </c>
      <c r="C43" s="101">
        <v>2.2733220000000003</v>
      </c>
      <c r="D43" s="101">
        <v>36.331171000000005</v>
      </c>
      <c r="E43" s="101">
        <v>35.079642000000007</v>
      </c>
      <c r="F43" s="101">
        <v>19.207470999999998</v>
      </c>
      <c r="G43" s="101">
        <v>117.47051600000003</v>
      </c>
      <c r="H43" s="101">
        <v>13.400707000000001</v>
      </c>
      <c r="I43" s="101">
        <v>75.233570999999998</v>
      </c>
      <c r="J43" s="101">
        <v>34.052479000000005</v>
      </c>
      <c r="K43" s="101">
        <v>30.509520000000002</v>
      </c>
      <c r="L43" s="101">
        <v>132.04667499999999</v>
      </c>
      <c r="M43" s="101">
        <v>6.4101669999999995</v>
      </c>
      <c r="N43" s="101">
        <v>91.018473999999998</v>
      </c>
      <c r="O43" s="101">
        <v>143.51782300000002</v>
      </c>
      <c r="P43" s="101">
        <v>8.7081599999999995</v>
      </c>
      <c r="Q43" s="101">
        <v>16.995021000000001</v>
      </c>
      <c r="R43" s="101">
        <v>15.662602</v>
      </c>
      <c r="S43" s="101">
        <v>17.555986999999995</v>
      </c>
      <c r="U43" s="159" t="s">
        <v>545</v>
      </c>
    </row>
    <row r="44" spans="1:21">
      <c r="B44" s="159" t="s">
        <v>346</v>
      </c>
      <c r="C44" s="101">
        <v>2.1559660000000003</v>
      </c>
      <c r="D44" s="101">
        <v>33.449860000000001</v>
      </c>
      <c r="E44" s="101">
        <v>34.137955999999988</v>
      </c>
      <c r="F44" s="101">
        <v>16.193714</v>
      </c>
      <c r="G44" s="101">
        <v>83.278910999999965</v>
      </c>
      <c r="H44" s="101">
        <v>13.476228000000001</v>
      </c>
      <c r="I44" s="101">
        <v>51.210273000000001</v>
      </c>
      <c r="J44" s="101">
        <v>24.691699999999997</v>
      </c>
      <c r="K44" s="101">
        <v>29.593890999999999</v>
      </c>
      <c r="L44" s="101">
        <v>181.61513099999999</v>
      </c>
      <c r="M44" s="101">
        <v>14.475331000000002</v>
      </c>
      <c r="N44" s="101">
        <v>51.87395200000001</v>
      </c>
      <c r="O44" s="101">
        <v>84.999995999999982</v>
      </c>
      <c r="P44" s="101">
        <v>5.864522</v>
      </c>
      <c r="Q44" s="101">
        <v>13.251045000000001</v>
      </c>
      <c r="R44" s="101">
        <v>11.828427999999997</v>
      </c>
      <c r="S44" s="101">
        <v>14.521391000000001</v>
      </c>
      <c r="U44" s="159" t="s">
        <v>546</v>
      </c>
    </row>
    <row r="45" spans="1:21">
      <c r="B45" s="159" t="s">
        <v>347</v>
      </c>
      <c r="C45" s="101">
        <v>3.219754</v>
      </c>
      <c r="D45" s="101">
        <v>36.556365999999997</v>
      </c>
      <c r="E45" s="101">
        <v>36.692199999999985</v>
      </c>
      <c r="F45" s="101">
        <v>17.468402999999999</v>
      </c>
      <c r="G45" s="101">
        <v>114.23159399999997</v>
      </c>
      <c r="H45" s="101">
        <v>14.351986999999999</v>
      </c>
      <c r="I45" s="101">
        <v>46.207661999999999</v>
      </c>
      <c r="J45" s="101">
        <v>25.207877000000003</v>
      </c>
      <c r="K45" s="101">
        <v>27.852606999999999</v>
      </c>
      <c r="L45" s="101">
        <v>194.193331</v>
      </c>
      <c r="M45" s="101">
        <v>6.1297540000000001</v>
      </c>
      <c r="N45" s="101">
        <v>67.633407000000005</v>
      </c>
      <c r="O45" s="101">
        <v>87.141385000000014</v>
      </c>
      <c r="P45" s="101">
        <v>8.82681</v>
      </c>
      <c r="Q45" s="101">
        <v>15.386299000000001</v>
      </c>
      <c r="R45" s="101">
        <v>13.688029999999998</v>
      </c>
      <c r="S45" s="101">
        <v>19.074570999999999</v>
      </c>
      <c r="U45" s="159" t="s">
        <v>547</v>
      </c>
    </row>
    <row r="46" spans="1:21">
      <c r="B46" s="159" t="s">
        <v>348</v>
      </c>
      <c r="C46" s="101">
        <v>4.0222129999999989</v>
      </c>
      <c r="D46" s="101">
        <v>34.407684000000003</v>
      </c>
      <c r="E46" s="101">
        <v>42.773570000000007</v>
      </c>
      <c r="F46" s="101">
        <v>20.073475000000002</v>
      </c>
      <c r="G46" s="101">
        <v>122.27728199999999</v>
      </c>
      <c r="H46" s="101">
        <v>14.994909999999999</v>
      </c>
      <c r="I46" s="101">
        <v>65.969388999999993</v>
      </c>
      <c r="J46" s="101">
        <v>25.819555000000008</v>
      </c>
      <c r="K46" s="101">
        <v>16.535764</v>
      </c>
      <c r="L46" s="101">
        <v>198.96320600000001</v>
      </c>
      <c r="M46" s="101">
        <v>6.1746870000000005</v>
      </c>
      <c r="N46" s="101">
        <v>89.440140999999983</v>
      </c>
      <c r="O46" s="101">
        <v>101.19380999999998</v>
      </c>
      <c r="P46" s="101">
        <v>8.9511219999999998</v>
      </c>
      <c r="Q46" s="101">
        <v>17.703226999999998</v>
      </c>
      <c r="R46" s="101">
        <v>16.225373000000001</v>
      </c>
      <c r="S46" s="101">
        <v>17.745428</v>
      </c>
      <c r="U46" s="159" t="s">
        <v>548</v>
      </c>
    </row>
    <row r="47" spans="1:21">
      <c r="B47" s="159" t="s">
        <v>349</v>
      </c>
      <c r="C47" s="101">
        <v>3.6615060000000001</v>
      </c>
      <c r="D47" s="101">
        <v>34.945292999999999</v>
      </c>
      <c r="E47" s="101">
        <v>45.910599000000012</v>
      </c>
      <c r="F47" s="101">
        <v>20.714248000000005</v>
      </c>
      <c r="G47" s="101">
        <v>122.44670100000002</v>
      </c>
      <c r="H47" s="101">
        <v>21.041591</v>
      </c>
      <c r="I47" s="101">
        <v>63.643581999999995</v>
      </c>
      <c r="J47" s="101">
        <v>24.967211000000002</v>
      </c>
      <c r="K47" s="101">
        <v>36.149577999999998</v>
      </c>
      <c r="L47" s="101">
        <v>208.81307800000002</v>
      </c>
      <c r="M47" s="101">
        <v>5.2401559999999998</v>
      </c>
      <c r="N47" s="101">
        <v>65.435196999999988</v>
      </c>
      <c r="O47" s="101">
        <v>131.46635899999998</v>
      </c>
      <c r="P47" s="101">
        <v>9.476979</v>
      </c>
      <c r="Q47" s="101">
        <v>16.579561999999999</v>
      </c>
      <c r="R47" s="101">
        <v>16.241360000000007</v>
      </c>
      <c r="S47" s="101">
        <v>17.078555000000001</v>
      </c>
      <c r="U47" s="159" t="s">
        <v>549</v>
      </c>
    </row>
    <row r="48" spans="1:21">
      <c r="B48" s="159" t="s">
        <v>350</v>
      </c>
      <c r="C48" s="101">
        <v>3.2396459999999987</v>
      </c>
      <c r="D48" s="101">
        <v>33.656414000000005</v>
      </c>
      <c r="E48" s="101">
        <v>39.400180999999989</v>
      </c>
      <c r="F48" s="101">
        <v>16.569911000000001</v>
      </c>
      <c r="G48" s="101">
        <v>89.873350999999985</v>
      </c>
      <c r="H48" s="101">
        <v>17.809517</v>
      </c>
      <c r="I48" s="101">
        <v>43.402887</v>
      </c>
      <c r="J48" s="101">
        <v>18.825789999999998</v>
      </c>
      <c r="K48" s="101">
        <v>41.611876000000002</v>
      </c>
      <c r="L48" s="101">
        <v>257.726922</v>
      </c>
      <c r="M48" s="101">
        <v>6.3862389999999998</v>
      </c>
      <c r="N48" s="101">
        <v>70.730604</v>
      </c>
      <c r="O48" s="101">
        <v>99.800755999999993</v>
      </c>
      <c r="P48" s="101">
        <v>7.4914209999999999</v>
      </c>
      <c r="Q48" s="101">
        <v>13.160921999999999</v>
      </c>
      <c r="R48" s="101">
        <v>14.534660999999996</v>
      </c>
      <c r="S48" s="101">
        <v>13.155739000000001</v>
      </c>
      <c r="U48" s="159" t="s">
        <v>550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>
      <c r="A50" s="100">
        <v>2021</v>
      </c>
      <c r="B50" s="159" t="s">
        <v>339</v>
      </c>
      <c r="C50" s="101">
        <v>2.498945</v>
      </c>
      <c r="D50" s="101">
        <v>28.568263999999999</v>
      </c>
      <c r="E50" s="101">
        <v>33.946840000000002</v>
      </c>
      <c r="F50" s="101">
        <v>16.401579000000002</v>
      </c>
      <c r="G50" s="101">
        <v>81.025284000000056</v>
      </c>
      <c r="H50" s="101">
        <v>19.067544999999999</v>
      </c>
      <c r="I50" s="101">
        <v>65.128555000000006</v>
      </c>
      <c r="J50" s="101">
        <v>21.283685000000002</v>
      </c>
      <c r="K50" s="101">
        <v>27.700472999999999</v>
      </c>
      <c r="L50" s="101">
        <v>263.26557600000001</v>
      </c>
      <c r="M50" s="101">
        <v>5.3897129999999986</v>
      </c>
      <c r="N50" s="101">
        <v>75.809181999999993</v>
      </c>
      <c r="O50" s="101">
        <v>94.744670999999983</v>
      </c>
      <c r="P50" s="101">
        <v>7.9164959999999995</v>
      </c>
      <c r="Q50" s="101">
        <v>15.552197</v>
      </c>
      <c r="R50" s="101">
        <v>10.627183999999998</v>
      </c>
      <c r="S50" s="101">
        <v>11.786980999999999</v>
      </c>
      <c r="T50" s="100">
        <v>2021</v>
      </c>
      <c r="U50" s="159" t="s">
        <v>539</v>
      </c>
    </row>
    <row r="51" spans="1:21">
      <c r="B51" s="159" t="s">
        <v>340</v>
      </c>
      <c r="C51" s="101">
        <v>2.9489749999999999</v>
      </c>
      <c r="D51" s="101">
        <v>31.172774999999998</v>
      </c>
      <c r="E51" s="101">
        <v>37.496573999999995</v>
      </c>
      <c r="F51" s="101">
        <v>18.346644000000001</v>
      </c>
      <c r="G51" s="101">
        <v>84.412304000000034</v>
      </c>
      <c r="H51" s="101">
        <v>18.363907000000001</v>
      </c>
      <c r="I51" s="101">
        <v>56.975241999999994</v>
      </c>
      <c r="J51" s="101">
        <v>23.708936000000001</v>
      </c>
      <c r="K51" s="101">
        <v>39.503807999999999</v>
      </c>
      <c r="L51" s="101">
        <v>339.18242399999997</v>
      </c>
      <c r="M51" s="101">
        <v>6.1961279999999981</v>
      </c>
      <c r="N51" s="101">
        <v>82.09419299999999</v>
      </c>
      <c r="O51" s="101">
        <v>81.594046000000006</v>
      </c>
      <c r="P51" s="101">
        <v>10.204812</v>
      </c>
      <c r="Q51" s="101">
        <v>15.497221000000003</v>
      </c>
      <c r="R51" s="101">
        <v>13.073872000000001</v>
      </c>
      <c r="S51" s="101">
        <v>16.161483000000004</v>
      </c>
      <c r="U51" s="159" t="s">
        <v>540</v>
      </c>
    </row>
    <row r="52" spans="1:21">
      <c r="B52" s="159" t="s">
        <v>341</v>
      </c>
      <c r="C52" s="101">
        <v>3.045315</v>
      </c>
      <c r="D52" s="101">
        <v>34.958806999999993</v>
      </c>
      <c r="E52" s="101">
        <v>46.327404000000001</v>
      </c>
      <c r="F52" s="101">
        <v>25.756481000000001</v>
      </c>
      <c r="G52" s="101">
        <v>115.45215400000002</v>
      </c>
      <c r="H52" s="101">
        <v>16.451718</v>
      </c>
      <c r="I52" s="101">
        <v>52.293314000000002</v>
      </c>
      <c r="J52" s="101">
        <v>29.316437999999998</v>
      </c>
      <c r="K52" s="101">
        <v>47.534447</v>
      </c>
      <c r="L52" s="101">
        <v>342.920344</v>
      </c>
      <c r="M52" s="101">
        <v>18.417572</v>
      </c>
      <c r="N52" s="101">
        <v>108.65055399999997</v>
      </c>
      <c r="O52" s="101">
        <v>125.71697</v>
      </c>
      <c r="P52" s="101">
        <v>10.770529999999999</v>
      </c>
      <c r="Q52" s="101">
        <v>20.363302999999998</v>
      </c>
      <c r="R52" s="101">
        <v>15.079523</v>
      </c>
      <c r="S52" s="101">
        <v>18.067276</v>
      </c>
      <c r="U52" s="159" t="s">
        <v>541</v>
      </c>
    </row>
    <row r="53" spans="1:21">
      <c r="B53" s="159" t="s">
        <v>342</v>
      </c>
      <c r="C53" s="101">
        <v>3.0277140000000005</v>
      </c>
      <c r="D53" s="101">
        <v>34.333457000000003</v>
      </c>
      <c r="E53" s="101">
        <v>37.036518999999998</v>
      </c>
      <c r="F53" s="101">
        <v>20.049063</v>
      </c>
      <c r="G53" s="101">
        <v>103.668317</v>
      </c>
      <c r="H53" s="101">
        <v>13.849725000000003</v>
      </c>
      <c r="I53" s="101">
        <v>51.163797000000002</v>
      </c>
      <c r="J53" s="101">
        <v>25.133312999999998</v>
      </c>
      <c r="K53" s="101">
        <v>57.113506999999998</v>
      </c>
      <c r="L53" s="101">
        <v>286.71520000000004</v>
      </c>
      <c r="M53" s="101">
        <v>8.4735379999999996</v>
      </c>
      <c r="N53" s="101">
        <v>94.084229000000008</v>
      </c>
      <c r="O53" s="101">
        <v>106.09749099999999</v>
      </c>
      <c r="P53" s="101">
        <v>5.9146179999999999</v>
      </c>
      <c r="Q53" s="101">
        <v>17.699161</v>
      </c>
      <c r="R53" s="101">
        <v>15.114605000000001</v>
      </c>
      <c r="S53" s="101">
        <v>16.509719000000004</v>
      </c>
      <c r="U53" s="159" t="s">
        <v>542</v>
      </c>
    </row>
    <row r="54" spans="1:21">
      <c r="B54" s="159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U54" s="159" t="s">
        <v>543</v>
      </c>
    </row>
    <row r="55" spans="1:21">
      <c r="B55" s="159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U55" s="159" t="s">
        <v>544</v>
      </c>
    </row>
    <row r="56" spans="1:21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545</v>
      </c>
    </row>
    <row r="57" spans="1:21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546</v>
      </c>
    </row>
    <row r="58" spans="1:21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>
      <c r="A65" s="268" t="s">
        <v>683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>
      <c r="A66" s="229" t="s">
        <v>162</v>
      </c>
      <c r="B66" s="229" t="s">
        <v>163</v>
      </c>
      <c r="C66" s="265" t="s">
        <v>681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9" t="s">
        <v>536</v>
      </c>
      <c r="U66" s="229" t="s">
        <v>523</v>
      </c>
    </row>
    <row r="67" spans="1:21" ht="20.25" customHeight="1" thickBot="1">
      <c r="A67" s="230"/>
      <c r="B67" s="230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30"/>
      <c r="U67" s="230"/>
    </row>
    <row r="68" spans="1:21">
      <c r="A68" s="100">
        <v>2020</v>
      </c>
      <c r="B68" s="159" t="s">
        <v>339</v>
      </c>
      <c r="C68" s="101">
        <v>8.8457019999999993</v>
      </c>
      <c r="D68" s="101">
        <v>0.31972800000000001</v>
      </c>
      <c r="E68" s="101">
        <v>0.34864400000000006</v>
      </c>
      <c r="F68" s="101">
        <v>26.382532000000005</v>
      </c>
      <c r="G68" s="101">
        <v>242.50738799999996</v>
      </c>
      <c r="H68" s="101">
        <v>105.26518900000002</v>
      </c>
      <c r="I68" s="101">
        <v>8.7746269999999988</v>
      </c>
      <c r="J68" s="101">
        <v>17.634256999999998</v>
      </c>
      <c r="K68" s="101">
        <v>0.41891600000000001</v>
      </c>
      <c r="L68" s="101">
        <v>58.350282</v>
      </c>
      <c r="M68" s="101">
        <v>80.232139000000018</v>
      </c>
      <c r="N68" s="101">
        <v>3.2041E-2</v>
      </c>
      <c r="O68" s="101">
        <v>51.482381000000004</v>
      </c>
      <c r="P68" s="101">
        <v>162.22073699999999</v>
      </c>
      <c r="Q68" s="101">
        <v>4.7010670000000001</v>
      </c>
      <c r="R68" s="101">
        <v>4.3499999999999997E-3</v>
      </c>
      <c r="S68" s="101">
        <v>5.0143509999999996</v>
      </c>
      <c r="T68" s="100">
        <v>2020</v>
      </c>
      <c r="U68" s="159" t="s">
        <v>539</v>
      </c>
    </row>
    <row r="69" spans="1:21">
      <c r="B69" s="159" t="s">
        <v>340</v>
      </c>
      <c r="C69" s="101">
        <v>8.3454189999999997</v>
      </c>
      <c r="D69" s="101">
        <v>0.449851</v>
      </c>
      <c r="E69" s="101">
        <v>0.38840599999999997</v>
      </c>
      <c r="F69" s="101">
        <v>25.658026</v>
      </c>
      <c r="G69" s="101">
        <v>239.14555599999997</v>
      </c>
      <c r="H69" s="101">
        <v>104.41300699999999</v>
      </c>
      <c r="I69" s="101">
        <v>7.9456769999999999</v>
      </c>
      <c r="J69" s="101">
        <v>15.868959</v>
      </c>
      <c r="K69" s="101">
        <v>0.79671400000000003</v>
      </c>
      <c r="L69" s="101">
        <v>56.476483000000002</v>
      </c>
      <c r="M69" s="101">
        <v>86.987091999999976</v>
      </c>
      <c r="N69" s="101">
        <v>4.1410000000000002E-2</v>
      </c>
      <c r="O69" s="101">
        <v>47.834957999999993</v>
      </c>
      <c r="P69" s="101">
        <v>151.99431200000004</v>
      </c>
      <c r="Q69" s="101">
        <v>5.1117519999999983</v>
      </c>
      <c r="R69" s="101">
        <v>3.277E-3</v>
      </c>
      <c r="S69" s="101">
        <v>5.0869049999999998</v>
      </c>
      <c r="U69" s="159" t="s">
        <v>540</v>
      </c>
    </row>
    <row r="70" spans="1:21">
      <c r="B70" s="159" t="s">
        <v>341</v>
      </c>
      <c r="C70" s="101">
        <v>9.7197119999999995</v>
      </c>
      <c r="D70" s="101">
        <v>0.51979699999999995</v>
      </c>
      <c r="E70" s="101">
        <v>0.27930400000000005</v>
      </c>
      <c r="F70" s="101">
        <v>42.293093999999996</v>
      </c>
      <c r="G70" s="101">
        <v>249.56240899999997</v>
      </c>
      <c r="H70" s="101">
        <v>81.566322</v>
      </c>
      <c r="I70" s="101">
        <v>7.6154089999999997</v>
      </c>
      <c r="J70" s="101">
        <v>11.916366000000004</v>
      </c>
      <c r="K70" s="101">
        <v>0.63305099999999992</v>
      </c>
      <c r="L70" s="101">
        <v>58.791676999999993</v>
      </c>
      <c r="M70" s="101">
        <v>106.419444</v>
      </c>
      <c r="N70" s="101">
        <v>5.2326999999999999E-2</v>
      </c>
      <c r="O70" s="101">
        <v>61.476207000000002</v>
      </c>
      <c r="P70" s="101">
        <v>171.04424</v>
      </c>
      <c r="Q70" s="101">
        <v>3.4241739999999994</v>
      </c>
      <c r="R70" s="101">
        <v>4.0610000000000004E-3</v>
      </c>
      <c r="S70" s="101">
        <v>3.8766620000000001</v>
      </c>
      <c r="U70" s="159" t="s">
        <v>541</v>
      </c>
    </row>
    <row r="71" spans="1:21">
      <c r="B71" s="159" t="s">
        <v>342</v>
      </c>
      <c r="C71" s="101">
        <v>7.9915830000000003</v>
      </c>
      <c r="D71" s="101">
        <v>0.32007000000000002</v>
      </c>
      <c r="E71" s="101">
        <v>0.32886300000000002</v>
      </c>
      <c r="F71" s="101">
        <v>34.296855999999998</v>
      </c>
      <c r="G71" s="101">
        <v>177.014341</v>
      </c>
      <c r="H71" s="101">
        <v>35.849066000000008</v>
      </c>
      <c r="I71" s="101">
        <v>4.3724259999999999</v>
      </c>
      <c r="J71" s="101">
        <v>3.9835799999999999</v>
      </c>
      <c r="K71" s="101">
        <v>0.73691499999999999</v>
      </c>
      <c r="L71" s="101">
        <v>41.944629000000006</v>
      </c>
      <c r="M71" s="101">
        <v>98.797028000000012</v>
      </c>
      <c r="N71" s="101">
        <v>1.4835999999999998E-2</v>
      </c>
      <c r="O71" s="101">
        <v>55.28121800000001</v>
      </c>
      <c r="P71" s="101">
        <v>144.76053300000004</v>
      </c>
      <c r="Q71" s="101">
        <v>2.8905059999999998</v>
      </c>
      <c r="R71" s="101">
        <v>1.99E-3</v>
      </c>
      <c r="S71" s="101">
        <v>3.299839</v>
      </c>
      <c r="U71" s="159" t="s">
        <v>542</v>
      </c>
    </row>
    <row r="72" spans="1:21">
      <c r="B72" s="159" t="s">
        <v>343</v>
      </c>
      <c r="C72" s="101">
        <v>6.1294630000000003</v>
      </c>
      <c r="D72" s="101">
        <v>0.28177799999999997</v>
      </c>
      <c r="E72" s="101">
        <v>0.57605399999999995</v>
      </c>
      <c r="F72" s="101">
        <v>27.976312</v>
      </c>
      <c r="G72" s="101">
        <v>191.23639400000005</v>
      </c>
      <c r="H72" s="101">
        <v>55.811217999999982</v>
      </c>
      <c r="I72" s="101">
        <v>5.1395799999999996</v>
      </c>
      <c r="J72" s="101">
        <v>8.9956800000000019</v>
      </c>
      <c r="K72" s="101">
        <v>0.63120599999999993</v>
      </c>
      <c r="L72" s="101">
        <v>43.699382999999997</v>
      </c>
      <c r="M72" s="101">
        <v>85.67409600000002</v>
      </c>
      <c r="N72" s="101">
        <v>1.7860999999999998E-2</v>
      </c>
      <c r="O72" s="101">
        <v>44.933517999999999</v>
      </c>
      <c r="P72" s="101">
        <v>107.92006599999999</v>
      </c>
      <c r="Q72" s="101">
        <v>2.5325379999999997</v>
      </c>
      <c r="R72" s="101">
        <v>1.4829999999999999E-3</v>
      </c>
      <c r="S72" s="101">
        <v>3.5996959999999998</v>
      </c>
      <c r="U72" s="159" t="s">
        <v>543</v>
      </c>
    </row>
    <row r="73" spans="1:21">
      <c r="B73" s="159" t="s">
        <v>344</v>
      </c>
      <c r="C73" s="101">
        <v>5.8860579999999993</v>
      </c>
      <c r="D73" s="101">
        <v>0.69519600000000004</v>
      </c>
      <c r="E73" s="101">
        <v>0.44562499999999994</v>
      </c>
      <c r="F73" s="101">
        <v>37.232241999999999</v>
      </c>
      <c r="G73" s="101">
        <v>227.71486100000001</v>
      </c>
      <c r="H73" s="101">
        <v>80.142985999999993</v>
      </c>
      <c r="I73" s="101">
        <v>6.0985319999999996</v>
      </c>
      <c r="J73" s="101">
        <v>11.392068000000002</v>
      </c>
      <c r="K73" s="101">
        <v>0.61574200000000001</v>
      </c>
      <c r="L73" s="101">
        <v>47.501989000000002</v>
      </c>
      <c r="M73" s="101">
        <v>78.677127000000013</v>
      </c>
      <c r="N73" s="101">
        <v>3.1011000000000004E-2</v>
      </c>
      <c r="O73" s="101">
        <v>37.860835000000002</v>
      </c>
      <c r="P73" s="101">
        <v>113.17738799999998</v>
      </c>
      <c r="Q73" s="101">
        <v>2.6616200000000001</v>
      </c>
      <c r="R73" s="101">
        <v>3.3400000000000001E-3</v>
      </c>
      <c r="S73" s="101">
        <v>4.2991159999999997</v>
      </c>
      <c r="U73" s="159" t="s">
        <v>544</v>
      </c>
    </row>
    <row r="74" spans="1:21">
      <c r="B74" s="159" t="s">
        <v>345</v>
      </c>
      <c r="C74" s="101">
        <v>8.0895159999999997</v>
      </c>
      <c r="D74" s="101">
        <v>0.4884099999999999</v>
      </c>
      <c r="E74" s="101">
        <v>0.57766200000000012</v>
      </c>
      <c r="F74" s="101">
        <v>32.83376899999999</v>
      </c>
      <c r="G74" s="101">
        <v>261.29785900000002</v>
      </c>
      <c r="H74" s="101">
        <v>101.93858900000004</v>
      </c>
      <c r="I74" s="101">
        <v>8.0900850000000002</v>
      </c>
      <c r="J74" s="101">
        <v>15.219084999999998</v>
      </c>
      <c r="K74" s="101">
        <v>0.81873799999999997</v>
      </c>
      <c r="L74" s="101">
        <v>62.680289000000002</v>
      </c>
      <c r="M74" s="101">
        <v>98.261720999999994</v>
      </c>
      <c r="N74" s="101">
        <v>3.8072999999999996E-2</v>
      </c>
      <c r="O74" s="101">
        <v>41.130385000000004</v>
      </c>
      <c r="P74" s="101">
        <v>132.61663499999997</v>
      </c>
      <c r="Q74" s="101">
        <v>2.8463600000000002</v>
      </c>
      <c r="R74" s="101">
        <v>1.2799999999999999E-2</v>
      </c>
      <c r="S74" s="101">
        <v>3.8245209999999998</v>
      </c>
      <c r="U74" s="159" t="s">
        <v>545</v>
      </c>
    </row>
    <row r="75" spans="1:21">
      <c r="B75" s="159" t="s">
        <v>346</v>
      </c>
      <c r="C75" s="101">
        <v>6.4275880000000001</v>
      </c>
      <c r="D75" s="101">
        <v>0.23583099999999999</v>
      </c>
      <c r="E75" s="101">
        <v>0.34566699999999995</v>
      </c>
      <c r="F75" s="101">
        <v>25.005091999999994</v>
      </c>
      <c r="G75" s="101">
        <v>183.89599100000001</v>
      </c>
      <c r="H75" s="101">
        <v>76.46803899999999</v>
      </c>
      <c r="I75" s="101">
        <v>4.7021830000000007</v>
      </c>
      <c r="J75" s="101">
        <v>12.637191000000001</v>
      </c>
      <c r="K75" s="101">
        <v>0.38334499999999999</v>
      </c>
      <c r="L75" s="101">
        <v>35.478518000000001</v>
      </c>
      <c r="M75" s="101">
        <v>47.161360999999992</v>
      </c>
      <c r="N75" s="101">
        <v>2.4108000000000001E-2</v>
      </c>
      <c r="O75" s="101">
        <v>45.681016</v>
      </c>
      <c r="P75" s="101">
        <v>133.86738099999999</v>
      </c>
      <c r="Q75" s="101">
        <v>3.6505939999999999</v>
      </c>
      <c r="R75" s="101">
        <v>5.8180000000000003E-3</v>
      </c>
      <c r="S75" s="101">
        <v>1.597885</v>
      </c>
      <c r="U75" s="159" t="s">
        <v>546</v>
      </c>
    </row>
    <row r="76" spans="1:21">
      <c r="B76" s="159" t="s">
        <v>347</v>
      </c>
      <c r="C76" s="101">
        <v>7.9487240000000003</v>
      </c>
      <c r="D76" s="101">
        <v>0.62300999999999995</v>
      </c>
      <c r="E76" s="101">
        <v>0.36432700000000001</v>
      </c>
      <c r="F76" s="101">
        <v>26.653996000000003</v>
      </c>
      <c r="G76" s="101">
        <v>257.94370000000004</v>
      </c>
      <c r="H76" s="101">
        <v>108.47290500000003</v>
      </c>
      <c r="I76" s="101">
        <v>7.6697550000000003</v>
      </c>
      <c r="J76" s="101">
        <v>14.417745</v>
      </c>
      <c r="K76" s="101">
        <v>0.36952799999999997</v>
      </c>
      <c r="L76" s="101">
        <v>56.407364000000008</v>
      </c>
      <c r="M76" s="101">
        <v>83.066116000000022</v>
      </c>
      <c r="N76" s="101">
        <v>4.4173999999999998E-2</v>
      </c>
      <c r="O76" s="101">
        <v>52.791155999999994</v>
      </c>
      <c r="P76" s="101">
        <v>142.25165600000003</v>
      </c>
      <c r="Q76" s="101">
        <v>3.1707259999999997</v>
      </c>
      <c r="R76" s="101">
        <v>1.2707E-2</v>
      </c>
      <c r="S76" s="101">
        <v>2.6005109999999996</v>
      </c>
      <c r="U76" s="159" t="s">
        <v>547</v>
      </c>
    </row>
    <row r="77" spans="1:21">
      <c r="B77" s="159" t="s">
        <v>348</v>
      </c>
      <c r="C77" s="101">
        <v>9.1372949999999999</v>
      </c>
      <c r="D77" s="101">
        <v>0.33533600000000002</v>
      </c>
      <c r="E77" s="101">
        <v>0.36784900000000004</v>
      </c>
      <c r="F77" s="101">
        <v>41.865638000000004</v>
      </c>
      <c r="G77" s="101">
        <v>264.90678300000008</v>
      </c>
      <c r="H77" s="101">
        <v>124.93932499999997</v>
      </c>
      <c r="I77" s="101">
        <v>10.41872</v>
      </c>
      <c r="J77" s="101">
        <v>14.987584000000002</v>
      </c>
      <c r="K77" s="101">
        <v>0.47731899999999999</v>
      </c>
      <c r="L77" s="101">
        <v>64.356453000000002</v>
      </c>
      <c r="M77" s="101">
        <v>90.378617000000006</v>
      </c>
      <c r="N77" s="101">
        <v>5.6082999999999994E-2</v>
      </c>
      <c r="O77" s="101">
        <v>51.748262999999994</v>
      </c>
      <c r="P77" s="101">
        <v>148.54801</v>
      </c>
      <c r="Q77" s="101">
        <v>7.430400999999998</v>
      </c>
      <c r="R77" s="101">
        <v>6.7789999999999994E-3</v>
      </c>
      <c r="S77" s="101">
        <v>3.3846829999999999</v>
      </c>
      <c r="U77" s="159" t="s">
        <v>548</v>
      </c>
    </row>
    <row r="78" spans="1:21">
      <c r="B78" s="159" t="s">
        <v>349</v>
      </c>
      <c r="C78" s="101">
        <v>9.6015359999999994</v>
      </c>
      <c r="D78" s="101">
        <v>0.48910900000000002</v>
      </c>
      <c r="E78" s="101">
        <v>0.761965</v>
      </c>
      <c r="F78" s="101">
        <v>33.424999</v>
      </c>
      <c r="G78" s="101">
        <v>254.56100599999999</v>
      </c>
      <c r="H78" s="101">
        <v>112.23590899999999</v>
      </c>
      <c r="I78" s="101">
        <v>8.8187609999999985</v>
      </c>
      <c r="J78" s="101">
        <v>13.894976</v>
      </c>
      <c r="K78" s="101">
        <v>0.36869599999999997</v>
      </c>
      <c r="L78" s="101">
        <v>64.561010999999993</v>
      </c>
      <c r="M78" s="101">
        <v>86.748705000000015</v>
      </c>
      <c r="N78" s="101">
        <v>4.5879999999999997E-2</v>
      </c>
      <c r="O78" s="101">
        <v>41.965447999999995</v>
      </c>
      <c r="P78" s="101">
        <v>151.52797700000002</v>
      </c>
      <c r="Q78" s="101">
        <v>6.4257680000000006</v>
      </c>
      <c r="R78" s="101">
        <v>1.4186000000000001E-2</v>
      </c>
      <c r="S78" s="101">
        <v>2.9779450000000001</v>
      </c>
      <c r="U78" s="159" t="s">
        <v>549</v>
      </c>
    </row>
    <row r="79" spans="1:21">
      <c r="B79" s="159" t="s">
        <v>350</v>
      </c>
      <c r="C79" s="101">
        <v>5.9694719999999997</v>
      </c>
      <c r="D79" s="101">
        <v>0.38053400000000004</v>
      </c>
      <c r="E79" s="101">
        <v>0.42930200000000002</v>
      </c>
      <c r="F79" s="101">
        <v>34.387707000000006</v>
      </c>
      <c r="G79" s="101">
        <v>207.48195099999995</v>
      </c>
      <c r="H79" s="101">
        <v>81.027678999999992</v>
      </c>
      <c r="I79" s="101">
        <v>7.0644399999999994</v>
      </c>
      <c r="J79" s="101">
        <v>16.518505000000001</v>
      </c>
      <c r="K79" s="101">
        <v>0.51525600000000005</v>
      </c>
      <c r="L79" s="101">
        <v>52.195287</v>
      </c>
      <c r="M79" s="101">
        <v>70.984470999999985</v>
      </c>
      <c r="N79" s="101">
        <v>5.4933999999999997E-2</v>
      </c>
      <c r="O79" s="101">
        <v>42.428915000000003</v>
      </c>
      <c r="P79" s="101">
        <v>132.70456800000002</v>
      </c>
      <c r="Q79" s="101">
        <v>3.3816759999999992</v>
      </c>
      <c r="R79" s="101">
        <v>4.8199999999999996E-3</v>
      </c>
      <c r="S79" s="101">
        <v>2.4555929999999999</v>
      </c>
      <c r="U79" s="159" t="s">
        <v>550</v>
      </c>
    </row>
    <row r="80" spans="1:21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>
      <c r="A81" s="100">
        <v>2021</v>
      </c>
      <c r="B81" s="159" t="s">
        <v>339</v>
      </c>
      <c r="C81" s="101">
        <v>9.2298849999999995</v>
      </c>
      <c r="D81" s="101">
        <v>0.41359499999999999</v>
      </c>
      <c r="E81" s="101">
        <v>0.13988200000000001</v>
      </c>
      <c r="F81" s="101">
        <v>29.866580000000006</v>
      </c>
      <c r="G81" s="101">
        <v>240.11003999999997</v>
      </c>
      <c r="H81" s="101">
        <v>100.96255500000001</v>
      </c>
      <c r="I81" s="101">
        <v>7.3986339999999995</v>
      </c>
      <c r="J81" s="101">
        <v>12.834220999999996</v>
      </c>
      <c r="K81" s="101">
        <v>0.35936600000000002</v>
      </c>
      <c r="L81" s="101">
        <v>56.622971000000007</v>
      </c>
      <c r="M81" s="101">
        <v>74.52720699999999</v>
      </c>
      <c r="N81" s="101">
        <v>3.4318000000000001E-2</v>
      </c>
      <c r="O81" s="101">
        <v>48.937988999999995</v>
      </c>
      <c r="P81" s="101">
        <v>137.96900200000002</v>
      </c>
      <c r="Q81" s="101">
        <v>5.2555870000000002</v>
      </c>
      <c r="R81" s="101">
        <v>9.6210000000000011E-3</v>
      </c>
      <c r="S81" s="101">
        <v>2.516435</v>
      </c>
      <c r="T81" s="100">
        <v>2021</v>
      </c>
      <c r="U81" s="159" t="s">
        <v>539</v>
      </c>
    </row>
    <row r="82" spans="1:21">
      <c r="B82" s="159" t="s">
        <v>340</v>
      </c>
      <c r="C82" s="101">
        <v>8.5676919999999992</v>
      </c>
      <c r="D82" s="101">
        <v>0.53151399999999993</v>
      </c>
      <c r="E82" s="101">
        <v>0.30813000000000001</v>
      </c>
      <c r="F82" s="101">
        <v>37.264319999999998</v>
      </c>
      <c r="G82" s="101">
        <v>262.59617600000001</v>
      </c>
      <c r="H82" s="101">
        <v>107.45636800000003</v>
      </c>
      <c r="I82" s="101">
        <v>8.5132209999999997</v>
      </c>
      <c r="J82" s="101">
        <v>13.231124999999997</v>
      </c>
      <c r="K82" s="101">
        <v>0.59292599999999995</v>
      </c>
      <c r="L82" s="101">
        <v>59.587981000000013</v>
      </c>
      <c r="M82" s="101">
        <v>89.892008000000004</v>
      </c>
      <c r="N82" s="101">
        <v>4.0517999999999998E-2</v>
      </c>
      <c r="O82" s="101">
        <v>41.671415999999994</v>
      </c>
      <c r="P82" s="101">
        <v>141.61704600000002</v>
      </c>
      <c r="Q82" s="101">
        <v>3.1735820000000001</v>
      </c>
      <c r="R82" s="101">
        <v>9.3539999999999995E-3</v>
      </c>
      <c r="S82" s="101">
        <v>2.5708700000000002</v>
      </c>
      <c r="U82" s="159" t="s">
        <v>540</v>
      </c>
    </row>
    <row r="83" spans="1:21">
      <c r="B83" s="159" t="s">
        <v>341</v>
      </c>
      <c r="C83" s="101">
        <v>9.7091799999999999</v>
      </c>
      <c r="D83" s="101">
        <v>0.45377400000000001</v>
      </c>
      <c r="E83" s="101">
        <v>0.4057960000000001</v>
      </c>
      <c r="F83" s="101">
        <v>47.026941999999998</v>
      </c>
      <c r="G83" s="101">
        <v>309.24933700000008</v>
      </c>
      <c r="H83" s="101">
        <v>119.647943</v>
      </c>
      <c r="I83" s="101">
        <v>10.346314</v>
      </c>
      <c r="J83" s="101">
        <v>16.139789000000007</v>
      </c>
      <c r="K83" s="101">
        <v>0.94479199999999997</v>
      </c>
      <c r="L83" s="101">
        <v>68.171721999999988</v>
      </c>
      <c r="M83" s="101">
        <v>108.98106900000001</v>
      </c>
      <c r="N83" s="101">
        <v>3.7978999999999999E-2</v>
      </c>
      <c r="O83" s="101">
        <v>64.901293999999993</v>
      </c>
      <c r="P83" s="101">
        <v>154.87580700000007</v>
      </c>
      <c r="Q83" s="101">
        <v>3.8283959999999997</v>
      </c>
      <c r="R83" s="101">
        <v>9.2370000000000004E-3</v>
      </c>
      <c r="S83" s="101">
        <v>3.6475039999999996</v>
      </c>
      <c r="U83" s="159" t="s">
        <v>541</v>
      </c>
    </row>
    <row r="84" spans="1:21">
      <c r="B84" s="159" t="s">
        <v>342</v>
      </c>
      <c r="C84" s="101">
        <v>8.8549399999999991</v>
      </c>
      <c r="D84" s="101">
        <v>0.44156200000000001</v>
      </c>
      <c r="E84" s="101">
        <v>0.38129800000000003</v>
      </c>
      <c r="F84" s="101">
        <v>40.574687999999995</v>
      </c>
      <c r="G84" s="101">
        <v>300.83367700000002</v>
      </c>
      <c r="H84" s="101">
        <v>114.32861900000003</v>
      </c>
      <c r="I84" s="101">
        <v>9.7365269999999988</v>
      </c>
      <c r="J84" s="101">
        <v>14.394371000000003</v>
      </c>
      <c r="K84" s="101">
        <v>1.101434</v>
      </c>
      <c r="L84" s="101">
        <v>68.58899000000001</v>
      </c>
      <c r="M84" s="101">
        <v>103.18582000000001</v>
      </c>
      <c r="N84" s="101">
        <v>3.4317E-2</v>
      </c>
      <c r="O84" s="101">
        <v>70.725294000000005</v>
      </c>
      <c r="P84" s="101">
        <v>156.95975000000004</v>
      </c>
      <c r="Q84" s="101">
        <v>4.3379639999999995</v>
      </c>
      <c r="R84" s="101">
        <v>3.2617000000000007E-2</v>
      </c>
      <c r="S84" s="101">
        <v>4.0324970000000002</v>
      </c>
      <c r="U84" s="159" t="s">
        <v>542</v>
      </c>
    </row>
    <row r="85" spans="1:21">
      <c r="B85" s="159" t="s">
        <v>343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U85" s="159" t="s">
        <v>543</v>
      </c>
    </row>
    <row r="86" spans="1:21">
      <c r="B86" s="159" t="s">
        <v>344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U86" s="159" t="s">
        <v>544</v>
      </c>
    </row>
    <row r="87" spans="1:21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545</v>
      </c>
    </row>
    <row r="88" spans="1:21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546</v>
      </c>
    </row>
    <row r="89" spans="1:21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>
      <c r="A96" s="268" t="s">
        <v>683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>
      <c r="A97" s="229" t="s">
        <v>162</v>
      </c>
      <c r="B97" s="229" t="s">
        <v>163</v>
      </c>
      <c r="C97" s="265" t="s">
        <v>681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9" t="s">
        <v>536</v>
      </c>
      <c r="U97" s="229" t="s">
        <v>523</v>
      </c>
    </row>
    <row r="98" spans="1:21" ht="20.25" customHeight="1" thickBot="1">
      <c r="A98" s="230"/>
      <c r="B98" s="230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30"/>
      <c r="U98" s="230"/>
    </row>
    <row r="99" spans="1:21">
      <c r="A99" s="100">
        <v>2020</v>
      </c>
      <c r="B99" s="159" t="s">
        <v>339</v>
      </c>
      <c r="C99" s="101">
        <v>14.357569</v>
      </c>
      <c r="D99" s="101">
        <v>0.93299399999999999</v>
      </c>
      <c r="E99" s="101">
        <v>6.9870699999999992</v>
      </c>
      <c r="F99" s="101">
        <v>19.714440999999997</v>
      </c>
      <c r="G99" s="101">
        <v>22.392954</v>
      </c>
      <c r="H99" s="101">
        <v>6.3881600000000001</v>
      </c>
      <c r="I99" s="101">
        <v>8.5707110000000011</v>
      </c>
      <c r="J99" s="101">
        <v>25.464233999999998</v>
      </c>
      <c r="K99" s="101">
        <v>11.342648000000002</v>
      </c>
      <c r="L99" s="101">
        <v>191.99593799999997</v>
      </c>
      <c r="M99" s="101">
        <v>89.130844999999994</v>
      </c>
      <c r="N99" s="101">
        <v>54.005969999999991</v>
      </c>
      <c r="O99" s="101">
        <v>172.20095600000002</v>
      </c>
      <c r="P99" s="101">
        <v>4.8187469999999992</v>
      </c>
      <c r="Q99" s="101">
        <v>0.55601999999999996</v>
      </c>
      <c r="R99" s="101">
        <v>0.259959</v>
      </c>
      <c r="S99" s="101">
        <v>36.899037999999997</v>
      </c>
      <c r="T99" s="100">
        <v>2020</v>
      </c>
      <c r="U99" s="159" t="s">
        <v>539</v>
      </c>
    </row>
    <row r="100" spans="1:21">
      <c r="B100" s="159" t="s">
        <v>340</v>
      </c>
      <c r="C100" s="101">
        <v>14.285644999999999</v>
      </c>
      <c r="D100" s="101">
        <v>1.3878269999999999</v>
      </c>
      <c r="E100" s="101">
        <v>7.1230000000000011</v>
      </c>
      <c r="F100" s="101">
        <v>22.252304999999996</v>
      </c>
      <c r="G100" s="101">
        <v>23.267745000000001</v>
      </c>
      <c r="H100" s="101">
        <v>5.6945390000000007</v>
      </c>
      <c r="I100" s="101">
        <v>8.9782680000000017</v>
      </c>
      <c r="J100" s="101">
        <v>25.120104999999999</v>
      </c>
      <c r="K100" s="101">
        <v>11.517024000000001</v>
      </c>
      <c r="L100" s="101">
        <v>170.05117799999999</v>
      </c>
      <c r="M100" s="101">
        <v>84.784514000000001</v>
      </c>
      <c r="N100" s="101">
        <v>55.414625000000001</v>
      </c>
      <c r="O100" s="101">
        <v>155.64773399999999</v>
      </c>
      <c r="P100" s="101">
        <v>4.186062999999999</v>
      </c>
      <c r="Q100" s="101">
        <v>0.73134399999999999</v>
      </c>
      <c r="R100" s="101">
        <v>0.25692999999999999</v>
      </c>
      <c r="S100" s="101">
        <v>41.481590000000004</v>
      </c>
      <c r="U100" s="159" t="s">
        <v>540</v>
      </c>
    </row>
    <row r="101" spans="1:21">
      <c r="B101" s="159" t="s">
        <v>341</v>
      </c>
      <c r="C101" s="101">
        <v>14.948613</v>
      </c>
      <c r="D101" s="101">
        <v>0.85285899999999992</v>
      </c>
      <c r="E101" s="101">
        <v>5.861459</v>
      </c>
      <c r="F101" s="101">
        <v>22.841911</v>
      </c>
      <c r="G101" s="101">
        <v>34.792121999999999</v>
      </c>
      <c r="H101" s="101">
        <v>5.4077489999999999</v>
      </c>
      <c r="I101" s="101">
        <v>8.0050369999999997</v>
      </c>
      <c r="J101" s="101">
        <v>20.664747999999999</v>
      </c>
      <c r="K101" s="101">
        <v>13.441237000000003</v>
      </c>
      <c r="L101" s="101">
        <v>153.840307</v>
      </c>
      <c r="M101" s="101">
        <v>62.452691999999999</v>
      </c>
      <c r="N101" s="101">
        <v>40.208781999999999</v>
      </c>
      <c r="O101" s="101">
        <v>115.25356199999999</v>
      </c>
      <c r="P101" s="101">
        <v>4.1416629999999994</v>
      </c>
      <c r="Q101" s="101">
        <v>0.51815500000000003</v>
      </c>
      <c r="R101" s="101">
        <v>0.29114499999999999</v>
      </c>
      <c r="S101" s="101">
        <v>40.773424000000006</v>
      </c>
      <c r="U101" s="159" t="s">
        <v>541</v>
      </c>
    </row>
    <row r="102" spans="1:21">
      <c r="B102" s="159" t="s">
        <v>342</v>
      </c>
      <c r="C102" s="101">
        <v>10.565900999999998</v>
      </c>
      <c r="D102" s="101">
        <v>0.18768800000000002</v>
      </c>
      <c r="E102" s="101">
        <v>3.1489599999999998</v>
      </c>
      <c r="F102" s="101">
        <v>15.266182000000001</v>
      </c>
      <c r="G102" s="101">
        <v>30.652068999999997</v>
      </c>
      <c r="H102" s="101">
        <v>1.3957709999999999</v>
      </c>
      <c r="I102" s="101">
        <v>4.4292009999999999</v>
      </c>
      <c r="J102" s="101">
        <v>11.049831000000001</v>
      </c>
      <c r="K102" s="101">
        <v>8.1331609999999994</v>
      </c>
      <c r="L102" s="101">
        <v>96.365389999999991</v>
      </c>
      <c r="M102" s="101">
        <v>32.883681000000003</v>
      </c>
      <c r="N102" s="101">
        <v>30.221</v>
      </c>
      <c r="O102" s="101">
        <v>48.048916999999996</v>
      </c>
      <c r="P102" s="101">
        <v>1.227196</v>
      </c>
      <c r="Q102" s="101">
        <v>0.12526300000000001</v>
      </c>
      <c r="R102" s="101">
        <v>3.6846999999999998E-2</v>
      </c>
      <c r="S102" s="101">
        <v>29.373771999999995</v>
      </c>
      <c r="U102" s="159" t="s">
        <v>542</v>
      </c>
    </row>
    <row r="103" spans="1:21">
      <c r="B103" s="159" t="s">
        <v>343</v>
      </c>
      <c r="C103" s="101">
        <v>11.419479000000001</v>
      </c>
      <c r="D103" s="101">
        <v>0.42098600000000003</v>
      </c>
      <c r="E103" s="101">
        <v>4.7770510000000002</v>
      </c>
      <c r="F103" s="101">
        <v>14.281723000000001</v>
      </c>
      <c r="G103" s="101">
        <v>26.963856999999997</v>
      </c>
      <c r="H103" s="101">
        <v>2.9106030000000001</v>
      </c>
      <c r="I103" s="101">
        <v>5.5509880000000003</v>
      </c>
      <c r="J103" s="101">
        <v>14.711771000000001</v>
      </c>
      <c r="K103" s="101">
        <v>9.1814350000000005</v>
      </c>
      <c r="L103" s="101">
        <v>109.80682099999999</v>
      </c>
      <c r="M103" s="101">
        <v>42.000652000000002</v>
      </c>
      <c r="N103" s="101">
        <v>92.402032000000005</v>
      </c>
      <c r="O103" s="101">
        <v>76.756765000000001</v>
      </c>
      <c r="P103" s="101">
        <v>2.0029159999999999</v>
      </c>
      <c r="Q103" s="101">
        <v>0.29444500000000001</v>
      </c>
      <c r="R103" s="101">
        <v>9.0295E-2</v>
      </c>
      <c r="S103" s="101">
        <v>36.547691999999998</v>
      </c>
      <c r="U103" s="159" t="s">
        <v>543</v>
      </c>
    </row>
    <row r="104" spans="1:21">
      <c r="B104" s="159" t="s">
        <v>344</v>
      </c>
      <c r="C104" s="101">
        <v>9.9249950000000009</v>
      </c>
      <c r="D104" s="101">
        <v>0.39114300000000002</v>
      </c>
      <c r="E104" s="101">
        <v>5.2806740000000003</v>
      </c>
      <c r="F104" s="101">
        <v>15.709052999999999</v>
      </c>
      <c r="G104" s="101">
        <v>26.405359999999998</v>
      </c>
      <c r="H104" s="101">
        <v>4.7845789999999999</v>
      </c>
      <c r="I104" s="101">
        <v>7.1580659999999998</v>
      </c>
      <c r="J104" s="101">
        <v>18.828689000000004</v>
      </c>
      <c r="K104" s="101">
        <v>7.9136170000000003</v>
      </c>
      <c r="L104" s="101">
        <v>132.790133</v>
      </c>
      <c r="M104" s="101">
        <v>46.61005500000001</v>
      </c>
      <c r="N104" s="101">
        <v>74.849735999999993</v>
      </c>
      <c r="O104" s="101">
        <v>124.646376</v>
      </c>
      <c r="P104" s="101">
        <v>4.1338379999999999</v>
      </c>
      <c r="Q104" s="101">
        <v>0.85623099999999996</v>
      </c>
      <c r="R104" s="101">
        <v>0.16408800000000001</v>
      </c>
      <c r="S104" s="101">
        <v>45.004055999999999</v>
      </c>
      <c r="U104" s="159" t="s">
        <v>544</v>
      </c>
    </row>
    <row r="105" spans="1:21">
      <c r="B105" s="159" t="s">
        <v>345</v>
      </c>
      <c r="C105" s="101">
        <v>11.149657999999999</v>
      </c>
      <c r="D105" s="101">
        <v>0.66271299999999989</v>
      </c>
      <c r="E105" s="101">
        <v>6.4142589999999995</v>
      </c>
      <c r="F105" s="101">
        <v>20.963679000000003</v>
      </c>
      <c r="G105" s="101">
        <v>26.695309999999999</v>
      </c>
      <c r="H105" s="101">
        <v>6.2634020000000001</v>
      </c>
      <c r="I105" s="101">
        <v>10.473044</v>
      </c>
      <c r="J105" s="101">
        <v>25.786685000000002</v>
      </c>
      <c r="K105" s="101">
        <v>11.283657999999999</v>
      </c>
      <c r="L105" s="101">
        <v>209.79535799999999</v>
      </c>
      <c r="M105" s="101">
        <v>75.809440999999993</v>
      </c>
      <c r="N105" s="101">
        <v>80.671448999999981</v>
      </c>
      <c r="O105" s="101">
        <v>201.67814000000001</v>
      </c>
      <c r="P105" s="101">
        <v>5.2398579999999999</v>
      </c>
      <c r="Q105" s="101">
        <v>0.78197700000000003</v>
      </c>
      <c r="R105" s="101">
        <v>0.39086499999999996</v>
      </c>
      <c r="S105" s="101">
        <v>51.359501999999992</v>
      </c>
      <c r="U105" s="159" t="s">
        <v>545</v>
      </c>
    </row>
    <row r="106" spans="1:21">
      <c r="B106" s="159" t="s">
        <v>346</v>
      </c>
      <c r="C106" s="101">
        <v>7.9103699999999995</v>
      </c>
      <c r="D106" s="101">
        <v>0.267648</v>
      </c>
      <c r="E106" s="101">
        <v>3.2184559999999998</v>
      </c>
      <c r="F106" s="101">
        <v>13.742498000000001</v>
      </c>
      <c r="G106" s="101">
        <v>14.345234999999999</v>
      </c>
      <c r="H106" s="101">
        <v>4.2885620000000007</v>
      </c>
      <c r="I106" s="101">
        <v>6.8436580000000005</v>
      </c>
      <c r="J106" s="101">
        <v>16.387639</v>
      </c>
      <c r="K106" s="101">
        <v>7.5683400000000001</v>
      </c>
      <c r="L106" s="101">
        <v>151.97471200000001</v>
      </c>
      <c r="M106" s="101">
        <v>63.310889000000003</v>
      </c>
      <c r="N106" s="101">
        <v>62.113134000000002</v>
      </c>
      <c r="O106" s="101">
        <v>167.76110700000001</v>
      </c>
      <c r="P106" s="101">
        <v>2.5602929999999997</v>
      </c>
      <c r="Q106" s="101">
        <v>0.30696000000000001</v>
      </c>
      <c r="R106" s="101">
        <v>0.54283200000000009</v>
      </c>
      <c r="S106" s="101">
        <v>33.378386000000006</v>
      </c>
      <c r="U106" s="159" t="s">
        <v>546</v>
      </c>
    </row>
    <row r="107" spans="1:21">
      <c r="B107" s="159" t="s">
        <v>347</v>
      </c>
      <c r="C107" s="101">
        <v>14.986866999999998</v>
      </c>
      <c r="D107" s="101">
        <v>0.47909200000000002</v>
      </c>
      <c r="E107" s="101">
        <v>5.5454689999999998</v>
      </c>
      <c r="F107" s="101">
        <v>17.380333</v>
      </c>
      <c r="G107" s="101">
        <v>15.30311</v>
      </c>
      <c r="H107" s="101">
        <v>5.6512809999999991</v>
      </c>
      <c r="I107" s="101">
        <v>10.790386999999999</v>
      </c>
      <c r="J107" s="101">
        <v>26.444695000000003</v>
      </c>
      <c r="K107" s="101">
        <v>6.6894460000000002</v>
      </c>
      <c r="L107" s="101">
        <v>135.40378200000001</v>
      </c>
      <c r="M107" s="101">
        <v>60.855659999999993</v>
      </c>
      <c r="N107" s="101">
        <v>61.142030999999989</v>
      </c>
      <c r="O107" s="101">
        <v>131.31671399999999</v>
      </c>
      <c r="P107" s="101">
        <v>5.2051999999999996</v>
      </c>
      <c r="Q107" s="101">
        <v>0.57728999999999997</v>
      </c>
      <c r="R107" s="101">
        <v>0.6571840000000001</v>
      </c>
      <c r="S107" s="101">
        <v>43.244646000000003</v>
      </c>
      <c r="U107" s="159" t="s">
        <v>547</v>
      </c>
    </row>
    <row r="108" spans="1:21">
      <c r="B108" s="159" t="s">
        <v>348</v>
      </c>
      <c r="C108" s="101">
        <v>15.207230000000001</v>
      </c>
      <c r="D108" s="101">
        <v>0.90062200000000003</v>
      </c>
      <c r="E108" s="101">
        <v>6.6052700000000009</v>
      </c>
      <c r="F108" s="101">
        <v>18.530918</v>
      </c>
      <c r="G108" s="101">
        <v>17.233977999999997</v>
      </c>
      <c r="H108" s="101">
        <v>6.5080269999999993</v>
      </c>
      <c r="I108" s="101">
        <v>11.527049000000002</v>
      </c>
      <c r="J108" s="101">
        <v>27.225688999999996</v>
      </c>
      <c r="K108" s="101">
        <v>9.4700310000000005</v>
      </c>
      <c r="L108" s="101">
        <v>189.74723500000005</v>
      </c>
      <c r="M108" s="101">
        <v>69.277798000000004</v>
      </c>
      <c r="N108" s="101">
        <v>78.586570000000009</v>
      </c>
      <c r="O108" s="101">
        <v>128.70940099999999</v>
      </c>
      <c r="P108" s="101">
        <v>5.2997969999999999</v>
      </c>
      <c r="Q108" s="101">
        <v>0.70217399999999996</v>
      </c>
      <c r="R108" s="101">
        <v>0.42218299999999997</v>
      </c>
      <c r="S108" s="101">
        <v>47.349536000000001</v>
      </c>
      <c r="U108" s="159" t="s">
        <v>548</v>
      </c>
    </row>
    <row r="109" spans="1:21">
      <c r="B109" s="159" t="s">
        <v>349</v>
      </c>
      <c r="C109" s="101">
        <v>13.687965000000002</v>
      </c>
      <c r="D109" s="101">
        <v>0.84540999999999999</v>
      </c>
      <c r="E109" s="101">
        <v>6.2409310000000007</v>
      </c>
      <c r="F109" s="101">
        <v>16.339276999999999</v>
      </c>
      <c r="G109" s="101">
        <v>18.262357000000002</v>
      </c>
      <c r="H109" s="101">
        <v>6.5258950000000002</v>
      </c>
      <c r="I109" s="101">
        <v>9.8369240000000016</v>
      </c>
      <c r="J109" s="101">
        <v>25.507019999999997</v>
      </c>
      <c r="K109" s="101">
        <v>10.889044</v>
      </c>
      <c r="L109" s="101">
        <v>168.309403</v>
      </c>
      <c r="M109" s="101">
        <v>54.358424000000014</v>
      </c>
      <c r="N109" s="101">
        <v>70.830965000000006</v>
      </c>
      <c r="O109" s="101">
        <v>112.17645300000001</v>
      </c>
      <c r="P109" s="101">
        <v>4.679551</v>
      </c>
      <c r="Q109" s="101">
        <v>0.51839800000000003</v>
      </c>
      <c r="R109" s="101">
        <v>0.22644599999999998</v>
      </c>
      <c r="S109" s="101">
        <v>43.612921999999998</v>
      </c>
      <c r="U109" s="159" t="s">
        <v>549</v>
      </c>
    </row>
    <row r="110" spans="1:21">
      <c r="B110" s="159" t="s">
        <v>350</v>
      </c>
      <c r="C110" s="101">
        <v>10.717360999999999</v>
      </c>
      <c r="D110" s="101">
        <v>0.85553100000000004</v>
      </c>
      <c r="E110" s="101">
        <v>4.5897329999999998</v>
      </c>
      <c r="F110" s="101">
        <v>15.323002999999996</v>
      </c>
      <c r="G110" s="101">
        <v>18.333902999999999</v>
      </c>
      <c r="H110" s="101">
        <v>4.9353730000000002</v>
      </c>
      <c r="I110" s="101">
        <v>9.101604</v>
      </c>
      <c r="J110" s="101">
        <v>20.843620999999992</v>
      </c>
      <c r="K110" s="101">
        <v>10.093017000000001</v>
      </c>
      <c r="L110" s="101">
        <v>141.32426699999996</v>
      </c>
      <c r="M110" s="101">
        <v>57.117207000000001</v>
      </c>
      <c r="N110" s="101">
        <v>65.290204999999986</v>
      </c>
      <c r="O110" s="101">
        <v>97.767052000000007</v>
      </c>
      <c r="P110" s="101">
        <v>4.4671669999999999</v>
      </c>
      <c r="Q110" s="101">
        <v>0.56225700000000001</v>
      </c>
      <c r="R110" s="101">
        <v>0.12758</v>
      </c>
      <c r="S110" s="101">
        <v>33.407133000000009</v>
      </c>
      <c r="U110" s="159" t="s">
        <v>550</v>
      </c>
    </row>
    <row r="111" spans="1:21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>
      <c r="A112" s="100">
        <v>2021</v>
      </c>
      <c r="B112" s="159" t="s">
        <v>339</v>
      </c>
      <c r="C112" s="101">
        <v>13.645835999999999</v>
      </c>
      <c r="D112" s="101">
        <v>0.86750400000000005</v>
      </c>
      <c r="E112" s="101">
        <v>6.3749830000000003</v>
      </c>
      <c r="F112" s="101">
        <v>20.331702</v>
      </c>
      <c r="G112" s="101">
        <v>22.051192</v>
      </c>
      <c r="H112" s="101">
        <v>4.9315309999999997</v>
      </c>
      <c r="I112" s="101">
        <v>8.4981179999999998</v>
      </c>
      <c r="J112" s="101">
        <v>23.705789000000003</v>
      </c>
      <c r="K112" s="101">
        <v>11.113410999999999</v>
      </c>
      <c r="L112" s="101">
        <v>177.182862</v>
      </c>
      <c r="M112" s="101">
        <v>56.704552</v>
      </c>
      <c r="N112" s="101">
        <v>59.845620000000018</v>
      </c>
      <c r="O112" s="101">
        <v>135.46435099999999</v>
      </c>
      <c r="P112" s="101">
        <v>4.7139579999999999</v>
      </c>
      <c r="Q112" s="101">
        <v>0.31905899999999998</v>
      </c>
      <c r="R112" s="101">
        <v>0.23717299999999999</v>
      </c>
      <c r="S112" s="101">
        <v>37.883489000000004</v>
      </c>
      <c r="T112" s="100">
        <v>2021</v>
      </c>
      <c r="U112" s="159" t="s">
        <v>539</v>
      </c>
    </row>
    <row r="113" spans="1:21">
      <c r="B113" s="159" t="s">
        <v>340</v>
      </c>
      <c r="C113" s="101">
        <v>14.909313999999997</v>
      </c>
      <c r="D113" s="101">
        <v>0.81404600000000005</v>
      </c>
      <c r="E113" s="101">
        <v>6.1188280000000006</v>
      </c>
      <c r="F113" s="101">
        <v>17.852325000000004</v>
      </c>
      <c r="G113" s="101">
        <v>24.805456999999997</v>
      </c>
      <c r="H113" s="101">
        <v>4.4716780000000007</v>
      </c>
      <c r="I113" s="101">
        <v>9.3618749999999995</v>
      </c>
      <c r="J113" s="101">
        <v>24.519495999999997</v>
      </c>
      <c r="K113" s="101">
        <v>13.107686999999999</v>
      </c>
      <c r="L113" s="101">
        <v>175.24125000000001</v>
      </c>
      <c r="M113" s="101">
        <v>61.421633999999997</v>
      </c>
      <c r="N113" s="101">
        <v>61.059149000000005</v>
      </c>
      <c r="O113" s="101">
        <v>130.072733</v>
      </c>
      <c r="P113" s="101">
        <v>4.7394680000000005</v>
      </c>
      <c r="Q113" s="101">
        <v>0.48552699999999999</v>
      </c>
      <c r="R113" s="101">
        <v>0.28362900000000002</v>
      </c>
      <c r="S113" s="101">
        <v>38.969789999999989</v>
      </c>
      <c r="U113" s="159" t="s">
        <v>540</v>
      </c>
    </row>
    <row r="114" spans="1:21">
      <c r="B114" s="159" t="s">
        <v>341</v>
      </c>
      <c r="C114" s="101">
        <v>18.162186999999999</v>
      </c>
      <c r="D114" s="101">
        <v>0.97032499999999999</v>
      </c>
      <c r="E114" s="101">
        <v>6.9768620000000006</v>
      </c>
      <c r="F114" s="101">
        <v>23.651949999999999</v>
      </c>
      <c r="G114" s="101">
        <v>30.368658000000003</v>
      </c>
      <c r="H114" s="101">
        <v>4.9755660000000006</v>
      </c>
      <c r="I114" s="101">
        <v>10.519467000000001</v>
      </c>
      <c r="J114" s="101">
        <v>27.291683000000006</v>
      </c>
      <c r="K114" s="101">
        <v>14.850981000000004</v>
      </c>
      <c r="L114" s="101">
        <v>209.46396899999999</v>
      </c>
      <c r="M114" s="101">
        <v>67.480982999999995</v>
      </c>
      <c r="N114" s="101">
        <v>69.627375000000001</v>
      </c>
      <c r="O114" s="101">
        <v>138.497716</v>
      </c>
      <c r="P114" s="101">
        <v>5.5390779999999999</v>
      </c>
      <c r="Q114" s="101">
        <v>0.85238599999999998</v>
      </c>
      <c r="R114" s="101">
        <v>0.34837999999999997</v>
      </c>
      <c r="S114" s="101">
        <v>49.978459000000015</v>
      </c>
      <c r="U114" s="159" t="s">
        <v>541</v>
      </c>
    </row>
    <row r="115" spans="1:21">
      <c r="B115" s="159" t="s">
        <v>342</v>
      </c>
      <c r="C115" s="101">
        <v>17.073858000000001</v>
      </c>
      <c r="D115" s="101">
        <v>1.024834</v>
      </c>
      <c r="E115" s="101">
        <v>7.024954000000001</v>
      </c>
      <c r="F115" s="101">
        <v>23.028875999999997</v>
      </c>
      <c r="G115" s="101">
        <v>29.389046999999998</v>
      </c>
      <c r="H115" s="101">
        <v>5.553407</v>
      </c>
      <c r="I115" s="101">
        <v>7.6845309999999998</v>
      </c>
      <c r="J115" s="101">
        <v>24.511852000000001</v>
      </c>
      <c r="K115" s="101">
        <v>13.177160999999998</v>
      </c>
      <c r="L115" s="101">
        <v>196.41511199999997</v>
      </c>
      <c r="M115" s="101">
        <v>55.687038000000001</v>
      </c>
      <c r="N115" s="101">
        <v>66.401886000000019</v>
      </c>
      <c r="O115" s="101">
        <v>107.92636399999998</v>
      </c>
      <c r="P115" s="101">
        <v>5.701384</v>
      </c>
      <c r="Q115" s="101">
        <v>0.69154199999999999</v>
      </c>
      <c r="R115" s="101">
        <v>0.26670700000000003</v>
      </c>
      <c r="S115" s="101">
        <v>46.328070000000011</v>
      </c>
      <c r="U115" s="159" t="s">
        <v>542</v>
      </c>
    </row>
    <row r="116" spans="1:21">
      <c r="B116" s="159" t="s">
        <v>343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U116" s="159" t="s">
        <v>543</v>
      </c>
    </row>
    <row r="117" spans="1:21">
      <c r="B117" s="159" t="s">
        <v>344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U117" s="159" t="s">
        <v>544</v>
      </c>
    </row>
    <row r="118" spans="1:21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545</v>
      </c>
    </row>
    <row r="119" spans="1:21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546</v>
      </c>
    </row>
    <row r="120" spans="1:21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>
      <c r="A127" s="268" t="s">
        <v>683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>
      <c r="A128" s="229" t="s">
        <v>162</v>
      </c>
      <c r="B128" s="229" t="s">
        <v>163</v>
      </c>
      <c r="C128" s="265" t="s">
        <v>681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9" t="s">
        <v>536</v>
      </c>
      <c r="U128" s="229" t="s">
        <v>523</v>
      </c>
    </row>
    <row r="129" spans="1:21" ht="20.25" customHeight="1" thickBot="1">
      <c r="A129" s="230"/>
      <c r="B129" s="230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30"/>
      <c r="U129" s="230"/>
    </row>
    <row r="130" spans="1:21">
      <c r="A130" s="100">
        <v>2020</v>
      </c>
      <c r="B130" s="159" t="s">
        <v>339</v>
      </c>
      <c r="C130" s="101">
        <v>62.229917999999998</v>
      </c>
      <c r="D130" s="101">
        <v>46.986824000000006</v>
      </c>
      <c r="E130" s="101">
        <v>37.663496000000002</v>
      </c>
      <c r="F130" s="101">
        <v>110.90699099999999</v>
      </c>
      <c r="G130" s="101">
        <v>127.43340500000004</v>
      </c>
      <c r="H130" s="101">
        <v>20.152864000000001</v>
      </c>
      <c r="I130" s="101">
        <v>3.5862999999999999E-2</v>
      </c>
      <c r="J130" s="101">
        <v>57.536955000000006</v>
      </c>
      <c r="K130" s="101">
        <v>1.6319789999999998</v>
      </c>
      <c r="L130" s="101">
        <v>0.78043899999999999</v>
      </c>
      <c r="M130" s="101">
        <v>1.0145420000000001</v>
      </c>
      <c r="N130" s="101">
        <v>0.181451</v>
      </c>
      <c r="O130" s="101">
        <v>18.560265000000001</v>
      </c>
      <c r="P130" s="101">
        <v>31.794229000000001</v>
      </c>
      <c r="Q130" s="101">
        <v>308.56362300000001</v>
      </c>
      <c r="R130" s="101">
        <v>424.68223599999999</v>
      </c>
      <c r="S130" s="101">
        <v>0.29834899999999998</v>
      </c>
      <c r="T130" s="100">
        <v>2020</v>
      </c>
      <c r="U130" s="159" t="s">
        <v>539</v>
      </c>
    </row>
    <row r="131" spans="1:21">
      <c r="B131" s="159" t="s">
        <v>340</v>
      </c>
      <c r="C131" s="101">
        <v>60.626002000000007</v>
      </c>
      <c r="D131" s="101">
        <v>43.132558999999993</v>
      </c>
      <c r="E131" s="101">
        <v>26.743396000000001</v>
      </c>
      <c r="F131" s="101">
        <v>96.523452000000006</v>
      </c>
      <c r="G131" s="101">
        <v>118.142833</v>
      </c>
      <c r="H131" s="101">
        <v>17.510997</v>
      </c>
      <c r="I131" s="101">
        <v>6.1282999999999997E-2</v>
      </c>
      <c r="J131" s="101">
        <v>62.498743999999995</v>
      </c>
      <c r="K131" s="101">
        <v>1.582368</v>
      </c>
      <c r="L131" s="101">
        <v>0.98087599999999986</v>
      </c>
      <c r="M131" s="101">
        <v>0.531559</v>
      </c>
      <c r="N131" s="101">
        <v>7.6894999999999991E-2</v>
      </c>
      <c r="O131" s="101">
        <v>16.170824000000003</v>
      </c>
      <c r="P131" s="101">
        <v>31.077928</v>
      </c>
      <c r="Q131" s="101">
        <v>304.35575799999998</v>
      </c>
      <c r="R131" s="101">
        <v>397.83913900000005</v>
      </c>
      <c r="S131" s="101">
        <v>0.45311299999999999</v>
      </c>
      <c r="U131" s="159" t="s">
        <v>540</v>
      </c>
    </row>
    <row r="132" spans="1:21">
      <c r="B132" s="159" t="s">
        <v>341</v>
      </c>
      <c r="C132" s="101">
        <v>55.788087000000004</v>
      </c>
      <c r="D132" s="101">
        <v>43.597659000000007</v>
      </c>
      <c r="E132" s="101">
        <v>20.318854000000005</v>
      </c>
      <c r="F132" s="101">
        <v>96.853791000000001</v>
      </c>
      <c r="G132" s="101">
        <v>131.22461100000001</v>
      </c>
      <c r="H132" s="101">
        <v>13.693639000000001</v>
      </c>
      <c r="I132" s="101">
        <v>1.7548999999999999E-2</v>
      </c>
      <c r="J132" s="101">
        <v>53.477143999999996</v>
      </c>
      <c r="K132" s="101">
        <v>1.673138</v>
      </c>
      <c r="L132" s="101">
        <v>0.62000999999999995</v>
      </c>
      <c r="M132" s="101">
        <v>1.470024</v>
      </c>
      <c r="N132" s="101">
        <v>6.504299999999999E-2</v>
      </c>
      <c r="O132" s="101">
        <v>14.943186000000003</v>
      </c>
      <c r="P132" s="101">
        <v>26.699177000000006</v>
      </c>
      <c r="Q132" s="101">
        <v>292.30944200000005</v>
      </c>
      <c r="R132" s="101">
        <v>342.45162700000003</v>
      </c>
      <c r="S132" s="101">
        <v>0.23370999999999997</v>
      </c>
      <c r="U132" s="159" t="s">
        <v>541</v>
      </c>
    </row>
    <row r="133" spans="1:21">
      <c r="B133" s="159" t="s">
        <v>342</v>
      </c>
      <c r="C133" s="101">
        <v>31.299705999999997</v>
      </c>
      <c r="D133" s="101">
        <v>35.554682</v>
      </c>
      <c r="E133" s="101">
        <v>11.725783999999999</v>
      </c>
      <c r="F133" s="101">
        <v>80.357762000000008</v>
      </c>
      <c r="G133" s="101">
        <v>98.198054000000042</v>
      </c>
      <c r="H133" s="101">
        <v>9.0452460000000023</v>
      </c>
      <c r="I133" s="101">
        <v>1.4572000000000002E-2</v>
      </c>
      <c r="J133" s="101">
        <v>32.365292999999994</v>
      </c>
      <c r="K133" s="101">
        <v>0.14218</v>
      </c>
      <c r="L133" s="101">
        <v>0.75210700000000008</v>
      </c>
      <c r="M133" s="101">
        <v>1.3497840000000001</v>
      </c>
      <c r="N133" s="101">
        <v>6.3838000000000006E-2</v>
      </c>
      <c r="O133" s="101">
        <v>11.917325000000002</v>
      </c>
      <c r="P133" s="101">
        <v>15.764304000000003</v>
      </c>
      <c r="Q133" s="101">
        <v>174.48447999999996</v>
      </c>
      <c r="R133" s="101">
        <v>218.81863700000002</v>
      </c>
      <c r="S133" s="101">
        <v>0.38529200000000002</v>
      </c>
      <c r="U133" s="159" t="s">
        <v>542</v>
      </c>
    </row>
    <row r="134" spans="1:21">
      <c r="B134" s="159" t="s">
        <v>343</v>
      </c>
      <c r="C134" s="101">
        <v>37.496195000000007</v>
      </c>
      <c r="D134" s="101">
        <v>35.290411000000006</v>
      </c>
      <c r="E134" s="101">
        <v>26.746974999999996</v>
      </c>
      <c r="F134" s="101">
        <v>89.792324000000008</v>
      </c>
      <c r="G134" s="101">
        <v>108.26489599999999</v>
      </c>
      <c r="H134" s="101">
        <v>11.886527000000001</v>
      </c>
      <c r="I134" s="101">
        <v>2.8729999999999999E-2</v>
      </c>
      <c r="J134" s="101">
        <v>47.548182000000004</v>
      </c>
      <c r="K134" s="101">
        <v>1.665106</v>
      </c>
      <c r="L134" s="101">
        <v>1.21086</v>
      </c>
      <c r="M134" s="101">
        <v>2.5761430000000001</v>
      </c>
      <c r="N134" s="101">
        <v>8.3833999999999992E-2</v>
      </c>
      <c r="O134" s="101">
        <v>13.078587000000002</v>
      </c>
      <c r="P134" s="101">
        <v>19.109583000000004</v>
      </c>
      <c r="Q134" s="101">
        <v>214.39607999999996</v>
      </c>
      <c r="R134" s="101">
        <v>270.74452099999996</v>
      </c>
      <c r="S134" s="101">
        <v>0.32388499999999998</v>
      </c>
      <c r="U134" s="159" t="s">
        <v>543</v>
      </c>
    </row>
    <row r="135" spans="1:21">
      <c r="B135" s="159" t="s">
        <v>344</v>
      </c>
      <c r="C135" s="101">
        <v>50.940233000000006</v>
      </c>
      <c r="D135" s="101">
        <v>41.536860000000004</v>
      </c>
      <c r="E135" s="101">
        <v>20.752953000000002</v>
      </c>
      <c r="F135" s="101">
        <v>81.43390100000002</v>
      </c>
      <c r="G135" s="101">
        <v>115.535921</v>
      </c>
      <c r="H135" s="101">
        <v>14.910330000000002</v>
      </c>
      <c r="I135" s="101">
        <v>0.15931700000000001</v>
      </c>
      <c r="J135" s="101">
        <v>57.520609</v>
      </c>
      <c r="K135" s="101">
        <v>0.84394899999999995</v>
      </c>
      <c r="L135" s="101">
        <v>0.69919200000000004</v>
      </c>
      <c r="M135" s="101">
        <v>2.6955880000000003</v>
      </c>
      <c r="N135" s="101">
        <v>4.0312000000000001E-2</v>
      </c>
      <c r="O135" s="101">
        <v>19.087336000000004</v>
      </c>
      <c r="P135" s="101">
        <v>23.701186999999997</v>
      </c>
      <c r="Q135" s="101">
        <v>281.80728399999998</v>
      </c>
      <c r="R135" s="101">
        <v>351.52074400000009</v>
      </c>
      <c r="S135" s="101">
        <v>0.27307100000000001</v>
      </c>
      <c r="U135" s="159" t="s">
        <v>544</v>
      </c>
    </row>
    <row r="136" spans="1:21">
      <c r="B136" s="159" t="s">
        <v>345</v>
      </c>
      <c r="C136" s="101">
        <v>65.553834999999992</v>
      </c>
      <c r="D136" s="101">
        <v>50.281247</v>
      </c>
      <c r="E136" s="101">
        <v>22.408818999999998</v>
      </c>
      <c r="F136" s="101">
        <v>105.33062000000001</v>
      </c>
      <c r="G136" s="101">
        <v>142.393472</v>
      </c>
      <c r="H136" s="101">
        <v>22.387483999999997</v>
      </c>
      <c r="I136" s="101">
        <v>0.156828</v>
      </c>
      <c r="J136" s="101">
        <v>71.145043000000001</v>
      </c>
      <c r="K136" s="101">
        <v>1.9543740000000001</v>
      </c>
      <c r="L136" s="101">
        <v>1.007541</v>
      </c>
      <c r="M136" s="101">
        <v>1.1579809999999999</v>
      </c>
      <c r="N136" s="101">
        <v>4.7562999999999994E-2</v>
      </c>
      <c r="O136" s="101">
        <v>19.629278999999997</v>
      </c>
      <c r="P136" s="101">
        <v>32.838285999999997</v>
      </c>
      <c r="Q136" s="101">
        <v>340.15372000000002</v>
      </c>
      <c r="R136" s="101">
        <v>380.21283200000005</v>
      </c>
      <c r="S136" s="101">
        <v>0.46006899999999995</v>
      </c>
      <c r="U136" s="159" t="s">
        <v>545</v>
      </c>
    </row>
    <row r="137" spans="1:21">
      <c r="B137" s="159" t="s">
        <v>346</v>
      </c>
      <c r="C137" s="101">
        <v>50.678811000000003</v>
      </c>
      <c r="D137" s="101">
        <v>40.709688</v>
      </c>
      <c r="E137" s="101">
        <v>19.154635000000003</v>
      </c>
      <c r="F137" s="101">
        <v>69.113101999999998</v>
      </c>
      <c r="G137" s="101">
        <v>96.877895000000009</v>
      </c>
      <c r="H137" s="101">
        <v>11.498427</v>
      </c>
      <c r="I137" s="101">
        <v>9.4980000000000012E-3</v>
      </c>
      <c r="J137" s="101">
        <v>43.336596999999998</v>
      </c>
      <c r="K137" s="101">
        <v>1.150512</v>
      </c>
      <c r="L137" s="101">
        <v>0.73142800000000008</v>
      </c>
      <c r="M137" s="101">
        <v>0.717441</v>
      </c>
      <c r="N137" s="101">
        <v>3.8214999999999999E-2</v>
      </c>
      <c r="O137" s="101">
        <v>12.659563000000002</v>
      </c>
      <c r="P137" s="101">
        <v>22.441806</v>
      </c>
      <c r="Q137" s="101">
        <v>228.38891299999995</v>
      </c>
      <c r="R137" s="101">
        <v>290.53067700000008</v>
      </c>
      <c r="S137" s="101">
        <v>0.38187899999999991</v>
      </c>
      <c r="U137" s="159" t="s">
        <v>546</v>
      </c>
    </row>
    <row r="138" spans="1:21">
      <c r="B138" s="159" t="s">
        <v>347</v>
      </c>
      <c r="C138" s="101">
        <v>62.051017999999999</v>
      </c>
      <c r="D138" s="101">
        <v>47.841679999999997</v>
      </c>
      <c r="E138" s="101">
        <v>24.545162000000001</v>
      </c>
      <c r="F138" s="101">
        <v>95.979821999999999</v>
      </c>
      <c r="G138" s="101">
        <v>135.886697</v>
      </c>
      <c r="H138" s="101">
        <v>18.462479000000002</v>
      </c>
      <c r="I138" s="101">
        <v>8.3767000000000008E-2</v>
      </c>
      <c r="J138" s="101">
        <v>66.921920999999998</v>
      </c>
      <c r="K138" s="101">
        <v>1.808543</v>
      </c>
      <c r="L138" s="101">
        <v>0.97662800000000005</v>
      </c>
      <c r="M138" s="101">
        <v>0.63683499999999993</v>
      </c>
      <c r="N138" s="101">
        <v>0.11824299999999999</v>
      </c>
      <c r="O138" s="101">
        <v>17.836122</v>
      </c>
      <c r="P138" s="101">
        <v>30.385177000000002</v>
      </c>
      <c r="Q138" s="101">
        <v>319.91709099999997</v>
      </c>
      <c r="R138" s="101">
        <v>418.00077700000008</v>
      </c>
      <c r="S138" s="101">
        <v>0.62523799999999996</v>
      </c>
      <c r="U138" s="159" t="s">
        <v>547</v>
      </c>
    </row>
    <row r="139" spans="1:21">
      <c r="B139" s="159" t="s">
        <v>348</v>
      </c>
      <c r="C139" s="101">
        <v>69.075407999999982</v>
      </c>
      <c r="D139" s="101">
        <v>43.699801999999991</v>
      </c>
      <c r="E139" s="101">
        <v>26.914944999999999</v>
      </c>
      <c r="F139" s="101">
        <v>114.449467</v>
      </c>
      <c r="G139" s="101">
        <v>144.93641</v>
      </c>
      <c r="H139" s="101">
        <v>17.710737999999999</v>
      </c>
      <c r="I139" s="101">
        <v>0.106769</v>
      </c>
      <c r="J139" s="101">
        <v>79.145936000000006</v>
      </c>
      <c r="K139" s="101">
        <v>2.4920119999999999</v>
      </c>
      <c r="L139" s="101">
        <v>1.0545039999999999</v>
      </c>
      <c r="M139" s="101">
        <v>1.7604580000000001</v>
      </c>
      <c r="N139" s="101">
        <v>0.20878499999999997</v>
      </c>
      <c r="O139" s="101">
        <v>20.566761</v>
      </c>
      <c r="P139" s="101">
        <v>37.379279000000004</v>
      </c>
      <c r="Q139" s="101">
        <v>376.0073230000001</v>
      </c>
      <c r="R139" s="101">
        <v>485.73466999999999</v>
      </c>
      <c r="S139" s="101">
        <v>0.27141700000000002</v>
      </c>
      <c r="U139" s="159" t="s">
        <v>548</v>
      </c>
    </row>
    <row r="140" spans="1:21">
      <c r="B140" s="159" t="s">
        <v>349</v>
      </c>
      <c r="C140" s="101">
        <v>65.929358000000008</v>
      </c>
      <c r="D140" s="101">
        <v>46.833273999999996</v>
      </c>
      <c r="E140" s="101">
        <v>22.177910999999998</v>
      </c>
      <c r="F140" s="101">
        <v>109.700993</v>
      </c>
      <c r="G140" s="101">
        <v>139.912937</v>
      </c>
      <c r="H140" s="101">
        <v>22.975611000000001</v>
      </c>
      <c r="I140" s="101">
        <v>0.20679799999999998</v>
      </c>
      <c r="J140" s="101">
        <v>65.899051999999998</v>
      </c>
      <c r="K140" s="101">
        <v>1.9615740000000002</v>
      </c>
      <c r="L140" s="101">
        <v>0.95795300000000005</v>
      </c>
      <c r="M140" s="101">
        <v>2.1829739999999997</v>
      </c>
      <c r="N140" s="101">
        <v>0.18725099999999997</v>
      </c>
      <c r="O140" s="101">
        <v>18.220167999999994</v>
      </c>
      <c r="P140" s="101">
        <v>34.136107000000003</v>
      </c>
      <c r="Q140" s="101">
        <v>352.66173500000014</v>
      </c>
      <c r="R140" s="101">
        <v>447.81110300000012</v>
      </c>
      <c r="S140" s="101">
        <v>0.63993900000000004</v>
      </c>
      <c r="U140" s="159" t="s">
        <v>549</v>
      </c>
    </row>
    <row r="141" spans="1:21">
      <c r="B141" s="159" t="s">
        <v>350</v>
      </c>
      <c r="C141" s="101">
        <v>49.871183000000002</v>
      </c>
      <c r="D141" s="101">
        <v>39.588658000000002</v>
      </c>
      <c r="E141" s="101">
        <v>21.478581999999999</v>
      </c>
      <c r="F141" s="101">
        <v>107.70429900000002</v>
      </c>
      <c r="G141" s="101">
        <v>118.49952099999999</v>
      </c>
      <c r="H141" s="101">
        <v>20.495912000000004</v>
      </c>
      <c r="I141" s="101">
        <v>5.1436000000000003E-2</v>
      </c>
      <c r="J141" s="101">
        <v>57.100265</v>
      </c>
      <c r="K141" s="101">
        <v>1.771487</v>
      </c>
      <c r="L141" s="101">
        <v>0.63746199999999997</v>
      </c>
      <c r="M141" s="101">
        <v>0.41691299999999998</v>
      </c>
      <c r="N141" s="101">
        <v>0.222746</v>
      </c>
      <c r="O141" s="101">
        <v>17.338739</v>
      </c>
      <c r="P141" s="101">
        <v>29.816954999999997</v>
      </c>
      <c r="Q141" s="101">
        <v>320.69441599999982</v>
      </c>
      <c r="R141" s="101">
        <v>368.30622600000015</v>
      </c>
      <c r="S141" s="101">
        <v>1.3018820000000002</v>
      </c>
      <c r="U141" s="159" t="s">
        <v>550</v>
      </c>
    </row>
    <row r="142" spans="1:21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>
      <c r="A143" s="100">
        <v>2021</v>
      </c>
      <c r="B143" s="159" t="s">
        <v>339</v>
      </c>
      <c r="C143" s="101">
        <v>56.907956000000006</v>
      </c>
      <c r="D143" s="101">
        <v>42.491099000000006</v>
      </c>
      <c r="E143" s="101">
        <v>17.550818999999997</v>
      </c>
      <c r="F143" s="101">
        <v>126.52058</v>
      </c>
      <c r="G143" s="101">
        <v>134.20400999999998</v>
      </c>
      <c r="H143" s="101">
        <v>22.708736999999999</v>
      </c>
      <c r="I143" s="101">
        <v>6.7688000000000012E-2</v>
      </c>
      <c r="J143" s="101">
        <v>53.718535000000003</v>
      </c>
      <c r="K143" s="101">
        <v>1.900409</v>
      </c>
      <c r="L143" s="101">
        <v>0.70454799999999995</v>
      </c>
      <c r="M143" s="101">
        <v>1.401289</v>
      </c>
      <c r="N143" s="101">
        <v>0.20510300000000001</v>
      </c>
      <c r="O143" s="101">
        <v>14.544122</v>
      </c>
      <c r="P143" s="101">
        <v>29.224411999999997</v>
      </c>
      <c r="Q143" s="101">
        <v>300.74749900000018</v>
      </c>
      <c r="R143" s="101">
        <v>371.04234900000012</v>
      </c>
      <c r="S143" s="101">
        <v>0.17772200000000005</v>
      </c>
      <c r="T143" s="100">
        <v>2021</v>
      </c>
      <c r="U143" s="159" t="s">
        <v>539</v>
      </c>
    </row>
    <row r="144" spans="1:21">
      <c r="B144" s="159" t="s">
        <v>340</v>
      </c>
      <c r="C144" s="101">
        <v>60.668486999999999</v>
      </c>
      <c r="D144" s="101">
        <v>42.099958000000001</v>
      </c>
      <c r="E144" s="101">
        <v>10.581258999999999</v>
      </c>
      <c r="F144" s="101">
        <v>120.38196499999998</v>
      </c>
      <c r="G144" s="101">
        <v>146.35328099999998</v>
      </c>
      <c r="H144" s="101">
        <v>28.044429000000001</v>
      </c>
      <c r="I144" s="101">
        <v>0.227711</v>
      </c>
      <c r="J144" s="101">
        <v>63.195682000000005</v>
      </c>
      <c r="K144" s="101">
        <v>2.3778960000000002</v>
      </c>
      <c r="L144" s="101">
        <v>1.2944599999999999</v>
      </c>
      <c r="M144" s="101">
        <v>1.6567080000000001</v>
      </c>
      <c r="N144" s="101">
        <v>0.23875000000000002</v>
      </c>
      <c r="O144" s="101">
        <v>18.620024000000001</v>
      </c>
      <c r="P144" s="101">
        <v>32.333694000000008</v>
      </c>
      <c r="Q144" s="101">
        <v>318.40670900000021</v>
      </c>
      <c r="R144" s="101">
        <v>419.79543400000011</v>
      </c>
      <c r="S144" s="101">
        <v>0.35366000000000003</v>
      </c>
      <c r="U144" s="159" t="s">
        <v>540</v>
      </c>
    </row>
    <row r="145" spans="1:21">
      <c r="B145" s="159" t="s">
        <v>341</v>
      </c>
      <c r="C145" s="101">
        <v>73.155208000000016</v>
      </c>
      <c r="D145" s="101">
        <v>49.819845000000001</v>
      </c>
      <c r="E145" s="101">
        <v>17.774287000000001</v>
      </c>
      <c r="F145" s="101">
        <v>148.25234100000006</v>
      </c>
      <c r="G145" s="101">
        <v>163.38102000000001</v>
      </c>
      <c r="H145" s="101">
        <v>33.830117999999999</v>
      </c>
      <c r="I145" s="101">
        <v>0.31453300000000001</v>
      </c>
      <c r="J145" s="101">
        <v>77.670959000000011</v>
      </c>
      <c r="K145" s="101">
        <v>2.5327260000000003</v>
      </c>
      <c r="L145" s="101">
        <v>1.1411979999999999</v>
      </c>
      <c r="M145" s="101">
        <v>2.3917319999999997</v>
      </c>
      <c r="N145" s="101">
        <v>0.22245799999999999</v>
      </c>
      <c r="O145" s="101">
        <v>19.912504000000006</v>
      </c>
      <c r="P145" s="101">
        <v>36.747862999999995</v>
      </c>
      <c r="Q145" s="101">
        <v>388.48507200000046</v>
      </c>
      <c r="R145" s="101">
        <v>455.31192100000021</v>
      </c>
      <c r="S145" s="101">
        <v>0.53226899999999999</v>
      </c>
      <c r="U145" s="159" t="s">
        <v>541</v>
      </c>
    </row>
    <row r="146" spans="1:21">
      <c r="B146" s="159" t="s">
        <v>342</v>
      </c>
      <c r="C146" s="101">
        <v>71.296542000000002</v>
      </c>
      <c r="D146" s="101">
        <v>52.313951000000003</v>
      </c>
      <c r="E146" s="101">
        <v>21.251981000000001</v>
      </c>
      <c r="F146" s="101">
        <v>151.67675400000002</v>
      </c>
      <c r="G146" s="101">
        <v>158.88095400000003</v>
      </c>
      <c r="H146" s="101">
        <v>35.712277999999998</v>
      </c>
      <c r="I146" s="101">
        <v>0.127383</v>
      </c>
      <c r="J146" s="101">
        <v>72.113574</v>
      </c>
      <c r="K146" s="101">
        <v>2.5836510000000001</v>
      </c>
      <c r="L146" s="101">
        <v>0.96430500000000008</v>
      </c>
      <c r="M146" s="101">
        <v>1.8711260000000001</v>
      </c>
      <c r="N146" s="101">
        <v>0.22809999999999997</v>
      </c>
      <c r="O146" s="101">
        <v>20.295295000000003</v>
      </c>
      <c r="P146" s="101">
        <v>34.456530000000001</v>
      </c>
      <c r="Q146" s="101">
        <v>354.73015799999985</v>
      </c>
      <c r="R146" s="101">
        <v>434.42070000000012</v>
      </c>
      <c r="S146" s="101">
        <v>1.5677239999999997</v>
      </c>
      <c r="U146" s="159" t="s">
        <v>542</v>
      </c>
    </row>
    <row r="147" spans="1:21">
      <c r="B147" s="159" t="s">
        <v>343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U147" s="159" t="s">
        <v>543</v>
      </c>
    </row>
    <row r="148" spans="1:21">
      <c r="B148" s="159" t="s">
        <v>344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U148" s="159" t="s">
        <v>544</v>
      </c>
    </row>
    <row r="149" spans="1:21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545</v>
      </c>
    </row>
    <row r="150" spans="1:21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546</v>
      </c>
    </row>
    <row r="151" spans="1:21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>
      <c r="A158" s="268" t="s">
        <v>683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>
      <c r="A159" s="229" t="s">
        <v>162</v>
      </c>
      <c r="B159" s="229" t="s">
        <v>163</v>
      </c>
      <c r="C159" s="265" t="s">
        <v>681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9" t="s">
        <v>536</v>
      </c>
      <c r="Q159" s="229" t="s">
        <v>523</v>
      </c>
    </row>
    <row r="160" spans="1:21" ht="20.25" customHeight="1" thickBot="1">
      <c r="A160" s="230"/>
      <c r="B160" s="230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30"/>
      <c r="Q160" s="230"/>
      <c r="T160" s="159"/>
    </row>
    <row r="161" spans="1:17">
      <c r="A161" s="100">
        <v>2020</v>
      </c>
      <c r="B161" s="159" t="s">
        <v>339</v>
      </c>
      <c r="C161" s="101">
        <v>790.71679600000004</v>
      </c>
      <c r="D161" s="101">
        <v>24.65199500000001</v>
      </c>
      <c r="E161" s="101">
        <v>3.9362470000000003</v>
      </c>
      <c r="F161" s="101">
        <v>136.809325</v>
      </c>
      <c r="G161" s="101">
        <v>10.783462999999996</v>
      </c>
      <c r="H161" s="101">
        <v>0.75978100000000004</v>
      </c>
      <c r="I161" s="101">
        <v>4.726254</v>
      </c>
      <c r="J161" s="101">
        <v>165.79756000000003</v>
      </c>
      <c r="K161" s="101">
        <v>5.0030280000000005</v>
      </c>
      <c r="L161" s="101">
        <v>10.822508000000001</v>
      </c>
      <c r="M161" s="101">
        <v>1.4241080000000002</v>
      </c>
      <c r="N161" s="101">
        <v>0</v>
      </c>
      <c r="O161" s="101">
        <v>6.8431300000000004</v>
      </c>
      <c r="P161" s="100">
        <v>2020</v>
      </c>
      <c r="Q161" s="159" t="s">
        <v>539</v>
      </c>
    </row>
    <row r="162" spans="1:17">
      <c r="B162" s="159" t="s">
        <v>340</v>
      </c>
      <c r="C162" s="101">
        <v>813.97516399999995</v>
      </c>
      <c r="D162" s="101">
        <v>18.364729000000001</v>
      </c>
      <c r="E162" s="101">
        <v>4.7872940000000002</v>
      </c>
      <c r="F162" s="101">
        <v>146.41828900000002</v>
      </c>
      <c r="G162" s="101">
        <v>14.433310999999996</v>
      </c>
      <c r="H162" s="101">
        <v>0.89034800000000003</v>
      </c>
      <c r="I162" s="101">
        <v>2.95479</v>
      </c>
      <c r="J162" s="101">
        <v>171.45023800000001</v>
      </c>
      <c r="K162" s="101">
        <v>4.788238999999999</v>
      </c>
      <c r="L162" s="101">
        <v>10.944654</v>
      </c>
      <c r="M162" s="101">
        <v>1.4031639999999994</v>
      </c>
      <c r="N162" s="101">
        <v>0</v>
      </c>
      <c r="O162" s="101">
        <v>7.0081009999999999</v>
      </c>
      <c r="P162" s="96"/>
      <c r="Q162" s="159" t="s">
        <v>540</v>
      </c>
    </row>
    <row r="163" spans="1:17">
      <c r="B163" s="159" t="s">
        <v>341</v>
      </c>
      <c r="C163" s="101">
        <v>514.60900499999991</v>
      </c>
      <c r="D163" s="101">
        <v>22.056358999999997</v>
      </c>
      <c r="E163" s="101">
        <v>4.9679470000000006</v>
      </c>
      <c r="F163" s="101">
        <v>114.17883999999998</v>
      </c>
      <c r="G163" s="101">
        <v>9.3980440000000005</v>
      </c>
      <c r="H163" s="101">
        <v>0.67838299999999996</v>
      </c>
      <c r="I163" s="101">
        <v>4.4176630000000001</v>
      </c>
      <c r="J163" s="101">
        <v>120.843069</v>
      </c>
      <c r="K163" s="101">
        <v>4.8565239999999994</v>
      </c>
      <c r="L163" s="101">
        <v>8.9853860000000001</v>
      </c>
      <c r="M163" s="101">
        <v>1.587653</v>
      </c>
      <c r="N163" s="101">
        <v>0</v>
      </c>
      <c r="O163" s="101">
        <v>9.0390139999999981</v>
      </c>
      <c r="P163" s="96"/>
      <c r="Q163" s="159" t="s">
        <v>541</v>
      </c>
    </row>
    <row r="164" spans="1:17">
      <c r="B164" s="159" t="s">
        <v>342</v>
      </c>
      <c r="C164" s="101">
        <v>104.805486</v>
      </c>
      <c r="D164" s="101">
        <v>42.557445999999999</v>
      </c>
      <c r="E164" s="101">
        <v>2.8273710000000003</v>
      </c>
      <c r="F164" s="101">
        <v>56.360764000000003</v>
      </c>
      <c r="G164" s="101">
        <v>3.0361510000000003</v>
      </c>
      <c r="H164" s="101">
        <v>0.63239000000000001</v>
      </c>
      <c r="I164" s="101">
        <v>6.8994E-2</v>
      </c>
      <c r="J164" s="101">
        <v>45.104973000000008</v>
      </c>
      <c r="K164" s="101">
        <v>5.929392</v>
      </c>
      <c r="L164" s="101">
        <v>5.7238069999999999</v>
      </c>
      <c r="M164" s="101">
        <v>0.12226100000000001</v>
      </c>
      <c r="N164" s="101">
        <v>0</v>
      </c>
      <c r="O164" s="101">
        <v>5.2200890000000006</v>
      </c>
      <c r="P164" s="96"/>
      <c r="Q164" s="159" t="s">
        <v>542</v>
      </c>
    </row>
    <row r="165" spans="1:17">
      <c r="B165" s="159" t="s">
        <v>343</v>
      </c>
      <c r="C165" s="101">
        <v>407.27319299999994</v>
      </c>
      <c r="D165" s="101">
        <v>33.038292999999996</v>
      </c>
      <c r="E165" s="101">
        <v>5.2158630000000006</v>
      </c>
      <c r="F165" s="101">
        <v>94.614367999999985</v>
      </c>
      <c r="G165" s="101">
        <v>6.1678440000000005</v>
      </c>
      <c r="H165" s="101">
        <v>0.69804599999999994</v>
      </c>
      <c r="I165" s="101">
        <v>4.2827609999999998</v>
      </c>
      <c r="J165" s="101">
        <v>89.858085000000003</v>
      </c>
      <c r="K165" s="101">
        <v>4.620234</v>
      </c>
      <c r="L165" s="101">
        <v>6.3519880000000004</v>
      </c>
      <c r="M165" s="101">
        <v>1.0583050000000001</v>
      </c>
      <c r="N165" s="101">
        <v>0</v>
      </c>
      <c r="O165" s="101">
        <v>2.2377740000000008</v>
      </c>
      <c r="P165" s="96"/>
      <c r="Q165" s="159" t="s">
        <v>543</v>
      </c>
    </row>
    <row r="166" spans="1:17">
      <c r="B166" s="159" t="s">
        <v>344</v>
      </c>
      <c r="C166" s="101">
        <v>644.27204199999994</v>
      </c>
      <c r="D166" s="101">
        <v>22.880655999999998</v>
      </c>
      <c r="E166" s="101">
        <v>8.890581000000001</v>
      </c>
      <c r="F166" s="101">
        <v>144.451661</v>
      </c>
      <c r="G166" s="101">
        <v>5.7299030000000002</v>
      </c>
      <c r="H166" s="101">
        <v>0.69022399999999995</v>
      </c>
      <c r="I166" s="101">
        <v>2.8992100000000001</v>
      </c>
      <c r="J166" s="101">
        <v>144.091013</v>
      </c>
      <c r="K166" s="101">
        <v>6.4115920000000006</v>
      </c>
      <c r="L166" s="101">
        <v>6.5759349999999994</v>
      </c>
      <c r="M166" s="101">
        <v>1.9182359999999998</v>
      </c>
      <c r="N166" s="101">
        <v>0</v>
      </c>
      <c r="O166" s="101">
        <v>3.6470780000000005</v>
      </c>
      <c r="P166" s="96"/>
      <c r="Q166" s="159" t="s">
        <v>544</v>
      </c>
    </row>
    <row r="167" spans="1:17">
      <c r="B167" s="159" t="s">
        <v>345</v>
      </c>
      <c r="C167" s="101">
        <v>660.59284300000002</v>
      </c>
      <c r="D167" s="101">
        <v>46.335018999999996</v>
      </c>
      <c r="E167" s="101">
        <v>5.6066370000000001</v>
      </c>
      <c r="F167" s="101">
        <v>151.19081499999999</v>
      </c>
      <c r="G167" s="101">
        <v>13.256487000000009</v>
      </c>
      <c r="H167" s="101">
        <v>0.81282499999999991</v>
      </c>
      <c r="I167" s="101">
        <v>7.3211359999999992</v>
      </c>
      <c r="J167" s="101">
        <v>181.74929800000001</v>
      </c>
      <c r="K167" s="101">
        <v>8.7301500000000001</v>
      </c>
      <c r="L167" s="101">
        <v>9.1933609999999994</v>
      </c>
      <c r="M167" s="101">
        <v>0.46588899999999994</v>
      </c>
      <c r="N167" s="101">
        <v>0</v>
      </c>
      <c r="O167" s="101">
        <v>3.7590630000000003</v>
      </c>
      <c r="P167" s="96"/>
      <c r="Q167" s="159" t="s">
        <v>545</v>
      </c>
    </row>
    <row r="168" spans="1:17">
      <c r="B168" s="159" t="s">
        <v>346</v>
      </c>
      <c r="C168" s="101">
        <v>436.50014199999998</v>
      </c>
      <c r="D168" s="101">
        <v>27.668621999999999</v>
      </c>
      <c r="E168" s="101">
        <v>2.7063770000000003</v>
      </c>
      <c r="F168" s="101">
        <v>108.80520299999999</v>
      </c>
      <c r="G168" s="101">
        <v>8.3520989999999973</v>
      </c>
      <c r="H168" s="101">
        <v>0.4607</v>
      </c>
      <c r="I168" s="101">
        <v>4.2056250000000004</v>
      </c>
      <c r="J168" s="101">
        <v>117.994664</v>
      </c>
      <c r="K168" s="101">
        <v>4.7019230000000007</v>
      </c>
      <c r="L168" s="101">
        <v>7.2903839999999995</v>
      </c>
      <c r="M168" s="101">
        <v>0.241753</v>
      </c>
      <c r="N168" s="101">
        <v>0</v>
      </c>
      <c r="O168" s="101">
        <v>3.910825</v>
      </c>
      <c r="P168" s="96"/>
      <c r="Q168" s="159" t="s">
        <v>546</v>
      </c>
    </row>
    <row r="169" spans="1:17">
      <c r="B169" s="159" t="s">
        <v>347</v>
      </c>
      <c r="C169" s="101">
        <v>902.72669600000006</v>
      </c>
      <c r="D169" s="101">
        <v>38.763519000000002</v>
      </c>
      <c r="E169" s="101">
        <v>5.7162110000000004</v>
      </c>
      <c r="F169" s="101">
        <v>171.51148200000003</v>
      </c>
      <c r="G169" s="101">
        <v>11.507875000000004</v>
      </c>
      <c r="H169" s="101">
        <v>0.92698100000000005</v>
      </c>
      <c r="I169" s="101">
        <v>3.2648210000000004</v>
      </c>
      <c r="J169" s="101">
        <v>164.80063399999997</v>
      </c>
      <c r="K169" s="101">
        <v>6.9861650000000006</v>
      </c>
      <c r="L169" s="101">
        <v>8.4378349999999998</v>
      </c>
      <c r="M169" s="101">
        <v>0.87371699999999985</v>
      </c>
      <c r="N169" s="101">
        <v>0</v>
      </c>
      <c r="O169" s="101">
        <v>4.2676739999999995</v>
      </c>
      <c r="P169" s="96"/>
      <c r="Q169" s="159" t="s">
        <v>547</v>
      </c>
    </row>
    <row r="170" spans="1:17">
      <c r="B170" s="159" t="s">
        <v>348</v>
      </c>
      <c r="C170" s="101">
        <v>856.17174999999975</v>
      </c>
      <c r="D170" s="101">
        <v>97.588232999999988</v>
      </c>
      <c r="E170" s="101">
        <v>5.5988800000000003</v>
      </c>
      <c r="F170" s="101">
        <v>170.91739799999999</v>
      </c>
      <c r="G170" s="101">
        <v>14.177588000000005</v>
      </c>
      <c r="H170" s="101">
        <v>0.65449899999999994</v>
      </c>
      <c r="I170" s="101">
        <v>4.9937680000000002</v>
      </c>
      <c r="J170" s="101">
        <v>186.41746700000002</v>
      </c>
      <c r="K170" s="101">
        <v>7.7655920000000007</v>
      </c>
      <c r="L170" s="101">
        <v>11.267172</v>
      </c>
      <c r="M170" s="101">
        <v>0.199383</v>
      </c>
      <c r="N170" s="101">
        <v>0</v>
      </c>
      <c r="O170" s="101">
        <v>3.6272839999999995</v>
      </c>
      <c r="P170" s="96"/>
      <c r="Q170" s="159" t="s">
        <v>548</v>
      </c>
    </row>
    <row r="171" spans="1:17">
      <c r="B171" s="159" t="s">
        <v>349</v>
      </c>
      <c r="C171" s="101">
        <v>872.5888940000001</v>
      </c>
      <c r="D171" s="101">
        <v>18.985406000000001</v>
      </c>
      <c r="E171" s="101">
        <v>5.5706439999999997</v>
      </c>
      <c r="F171" s="101">
        <v>158.25218399999997</v>
      </c>
      <c r="G171" s="101">
        <v>12.434196999999998</v>
      </c>
      <c r="H171" s="101">
        <v>0.75175500000000006</v>
      </c>
      <c r="I171" s="101">
        <v>5.536842</v>
      </c>
      <c r="J171" s="101">
        <v>178.28883300000001</v>
      </c>
      <c r="K171" s="101">
        <v>8.3539880000000011</v>
      </c>
      <c r="L171" s="101">
        <v>9.9181499999999989</v>
      </c>
      <c r="M171" s="101">
        <v>0.56715499999999996</v>
      </c>
      <c r="N171" s="101">
        <v>0</v>
      </c>
      <c r="O171" s="101">
        <v>3.2455510000000007</v>
      </c>
      <c r="P171" s="96"/>
      <c r="Q171" s="159" t="s">
        <v>549</v>
      </c>
    </row>
    <row r="172" spans="1:17">
      <c r="B172" s="159" t="s">
        <v>350</v>
      </c>
      <c r="C172" s="101">
        <v>477.53058200000004</v>
      </c>
      <c r="D172" s="101">
        <v>10.827448</v>
      </c>
      <c r="E172" s="101">
        <v>4.7136759999999995</v>
      </c>
      <c r="F172" s="101">
        <v>126.45109500000001</v>
      </c>
      <c r="G172" s="101">
        <v>12.228853000000004</v>
      </c>
      <c r="H172" s="101">
        <v>0.44680599999999998</v>
      </c>
      <c r="I172" s="101">
        <v>4.559113</v>
      </c>
      <c r="J172" s="101">
        <v>142.78132300000001</v>
      </c>
      <c r="K172" s="101">
        <v>6.6944970000000001</v>
      </c>
      <c r="L172" s="101">
        <v>7.9981249999999999</v>
      </c>
      <c r="M172" s="101">
        <v>0.99146099999999993</v>
      </c>
      <c r="N172" s="101">
        <v>0</v>
      </c>
      <c r="O172" s="101">
        <v>3.0097609999999997</v>
      </c>
      <c r="P172" s="96"/>
      <c r="Q172" s="159" t="s">
        <v>550</v>
      </c>
    </row>
    <row r="173" spans="1:17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>
      <c r="A174" s="100">
        <v>2021</v>
      </c>
      <c r="B174" s="159" t="s">
        <v>339</v>
      </c>
      <c r="C174" s="101">
        <v>684.17722299999991</v>
      </c>
      <c r="D174" s="101">
        <v>33.542952999999997</v>
      </c>
      <c r="E174" s="101">
        <v>6.6510500000000006</v>
      </c>
      <c r="F174" s="101">
        <v>131.805207</v>
      </c>
      <c r="G174" s="101">
        <v>11.395529999999995</v>
      </c>
      <c r="H174" s="101">
        <v>0.55133200000000004</v>
      </c>
      <c r="I174" s="101">
        <v>3.6950890000000003</v>
      </c>
      <c r="J174" s="101">
        <v>146.427616</v>
      </c>
      <c r="K174" s="101">
        <v>5.7616189999999996</v>
      </c>
      <c r="L174" s="101">
        <v>8.1277609999999996</v>
      </c>
      <c r="M174" s="101">
        <v>1.5217860000000001</v>
      </c>
      <c r="N174" s="101">
        <v>0</v>
      </c>
      <c r="O174" s="101">
        <v>2.6267609999999997</v>
      </c>
      <c r="P174" s="100">
        <v>2021</v>
      </c>
      <c r="Q174" s="159" t="s">
        <v>539</v>
      </c>
    </row>
    <row r="175" spans="1:17">
      <c r="B175" s="159" t="s">
        <v>340</v>
      </c>
      <c r="C175" s="101">
        <v>752.41237200000012</v>
      </c>
      <c r="D175" s="101">
        <v>9.7107050000000008</v>
      </c>
      <c r="E175" s="101">
        <v>5.6221950000000005</v>
      </c>
      <c r="F175" s="101">
        <v>151.95711899999998</v>
      </c>
      <c r="G175" s="101">
        <v>10.874692000000003</v>
      </c>
      <c r="H175" s="101">
        <v>0.48191000000000006</v>
      </c>
      <c r="I175" s="101">
        <v>4.4342509999999997</v>
      </c>
      <c r="J175" s="101">
        <v>152.92661699999999</v>
      </c>
      <c r="K175" s="101">
        <v>5.6960610000000003</v>
      </c>
      <c r="L175" s="101">
        <v>8.8868389999999984</v>
      </c>
      <c r="M175" s="101">
        <v>1.4623970000000002</v>
      </c>
      <c r="N175" s="101">
        <v>0</v>
      </c>
      <c r="O175" s="101">
        <v>2.387607</v>
      </c>
      <c r="P175" s="96"/>
      <c r="Q175" s="159" t="s">
        <v>540</v>
      </c>
    </row>
    <row r="176" spans="1:17">
      <c r="B176" s="159" t="s">
        <v>341</v>
      </c>
      <c r="C176" s="101">
        <v>851.740274</v>
      </c>
      <c r="D176" s="101">
        <v>38.836604000000001</v>
      </c>
      <c r="E176" s="101">
        <v>6.2787889999999997</v>
      </c>
      <c r="F176" s="101">
        <v>181.75314699999996</v>
      </c>
      <c r="G176" s="101">
        <v>10.175186999999999</v>
      </c>
      <c r="H176" s="101">
        <v>0.88449900000000004</v>
      </c>
      <c r="I176" s="101">
        <v>5.9256169999999999</v>
      </c>
      <c r="J176" s="101">
        <v>180.95123300000003</v>
      </c>
      <c r="K176" s="101">
        <v>8.8382379999999987</v>
      </c>
      <c r="L176" s="101">
        <v>9.2446529999999996</v>
      </c>
      <c r="M176" s="101">
        <v>0.4532250000000001</v>
      </c>
      <c r="N176" s="101">
        <v>0</v>
      </c>
      <c r="O176" s="101">
        <v>3.2464599999999999</v>
      </c>
      <c r="P176" s="96"/>
      <c r="Q176" s="159" t="s">
        <v>541</v>
      </c>
    </row>
    <row r="177" spans="2:19">
      <c r="B177" s="159" t="s">
        <v>342</v>
      </c>
      <c r="C177" s="101">
        <v>755.29637300000002</v>
      </c>
      <c r="D177" s="101">
        <v>27.665251000000005</v>
      </c>
      <c r="E177" s="101">
        <v>7.5599699999999999</v>
      </c>
      <c r="F177" s="101">
        <v>134.51119800000001</v>
      </c>
      <c r="G177" s="101">
        <v>11.067772</v>
      </c>
      <c r="H177" s="101">
        <v>0.61289499999999997</v>
      </c>
      <c r="I177" s="101">
        <v>5.9308180000000004</v>
      </c>
      <c r="J177" s="101">
        <v>166.44537199999996</v>
      </c>
      <c r="K177" s="101">
        <v>7.6618160000000008</v>
      </c>
      <c r="L177" s="101">
        <v>8.0700060000000011</v>
      </c>
      <c r="M177" s="101">
        <v>0.8270409999999998</v>
      </c>
      <c r="N177" s="101">
        <v>0</v>
      </c>
      <c r="O177" s="101">
        <v>3.7280160000000002</v>
      </c>
      <c r="P177" s="96"/>
      <c r="Q177" s="159" t="s">
        <v>542</v>
      </c>
    </row>
    <row r="178" spans="2:19">
      <c r="B178" s="159" t="s">
        <v>343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96"/>
      <c r="Q178" s="159" t="s">
        <v>543</v>
      </c>
    </row>
    <row r="179" spans="2:19">
      <c r="B179" s="159" t="s">
        <v>344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96"/>
      <c r="Q179" s="159" t="s">
        <v>544</v>
      </c>
      <c r="R179" s="161"/>
      <c r="S179" s="161"/>
    </row>
    <row r="180" spans="2:19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545</v>
      </c>
      <c r="R180" s="161"/>
      <c r="S180" s="161"/>
    </row>
    <row r="181" spans="2:19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546</v>
      </c>
      <c r="R181" s="161"/>
      <c r="S181" s="161"/>
    </row>
    <row r="182" spans="2:19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158:Q158"/>
    <mergeCell ref="A159:A160"/>
    <mergeCell ref="B159:B160"/>
    <mergeCell ref="C159:O159"/>
    <mergeCell ref="P159:P160"/>
    <mergeCell ref="Q159:Q160"/>
    <mergeCell ref="A127:U127"/>
    <mergeCell ref="A128:A129"/>
    <mergeCell ref="B128:B129"/>
    <mergeCell ref="C128:S128"/>
    <mergeCell ref="T128:T129"/>
    <mergeCell ref="U128:U129"/>
    <mergeCell ref="A96:U96"/>
    <mergeCell ref="A97:A98"/>
    <mergeCell ref="B97:B98"/>
    <mergeCell ref="C97:S97"/>
    <mergeCell ref="T97:T98"/>
    <mergeCell ref="U97:U98"/>
    <mergeCell ref="A65:U65"/>
    <mergeCell ref="A66:A67"/>
    <mergeCell ref="B66:B67"/>
    <mergeCell ref="C66:S66"/>
    <mergeCell ref="T66:T67"/>
    <mergeCell ref="U66:U67"/>
    <mergeCell ref="A34:U34"/>
    <mergeCell ref="A35:A36"/>
    <mergeCell ref="B35:B36"/>
    <mergeCell ref="C35:S35"/>
    <mergeCell ref="T35:T36"/>
    <mergeCell ref="U35:U36"/>
    <mergeCell ref="A2:U2"/>
    <mergeCell ref="A3:U3"/>
    <mergeCell ref="A4:A5"/>
    <mergeCell ref="B4:B5"/>
    <mergeCell ref="C4:S4"/>
    <mergeCell ref="T4:T5"/>
    <mergeCell ref="U4:U5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showGridLines="0" topLeftCell="A2" zoomScale="90" zoomScaleNormal="90" workbookViewId="0">
      <selection activeCell="A2" sqref="A2:M2"/>
    </sheetView>
  </sheetViews>
  <sheetFormatPr defaultColWidth="9.109375" defaultRowHeight="13.8"/>
  <cols>
    <col min="1" max="1" width="42.5546875" style="9" customWidth="1"/>
    <col min="2" max="2" width="12.33203125" style="9" customWidth="1"/>
    <col min="3" max="3" width="9.33203125" style="9" customWidth="1"/>
    <col min="4" max="4" width="12.33203125" style="9" customWidth="1"/>
    <col min="5" max="5" width="9.33203125" style="9" customWidth="1"/>
    <col min="6" max="6" width="11.6640625" style="9" customWidth="1"/>
    <col min="7" max="7" width="12.33203125" style="9" customWidth="1"/>
    <col min="8" max="8" width="9.33203125" style="9" customWidth="1"/>
    <col min="9" max="9" width="12.33203125" style="9" customWidth="1"/>
    <col min="10" max="10" width="9.33203125" style="9" customWidth="1"/>
    <col min="11" max="11" width="11.6640625" style="9" customWidth="1"/>
    <col min="12" max="12" width="2" style="9" customWidth="1"/>
    <col min="13" max="13" width="40.44140625" style="9" customWidth="1"/>
    <col min="14" max="16384" width="9.109375" style="9"/>
  </cols>
  <sheetData>
    <row r="1" spans="1:13" hidden="1">
      <c r="A1" s="52"/>
    </row>
    <row r="2" spans="1:13" ht="25.5" customHeight="1">
      <c r="A2" s="272" t="s">
        <v>684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>
      <c r="A3" s="164" t="s">
        <v>709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 t="s">
        <v>917</v>
      </c>
    </row>
    <row r="4" spans="1:13" ht="26.25" customHeight="1">
      <c r="A4" s="273" t="s">
        <v>308</v>
      </c>
      <c r="B4" s="276" t="s">
        <v>685</v>
      </c>
      <c r="C4" s="277"/>
      <c r="D4" s="277"/>
      <c r="E4" s="277"/>
      <c r="F4" s="278"/>
      <c r="G4" s="276" t="s">
        <v>686</v>
      </c>
      <c r="H4" s="277"/>
      <c r="I4" s="277"/>
      <c r="J4" s="277"/>
      <c r="K4" s="278"/>
      <c r="L4" s="167"/>
      <c r="M4" s="269" t="s">
        <v>599</v>
      </c>
    </row>
    <row r="5" spans="1:13" ht="56.25" customHeight="1">
      <c r="A5" s="274"/>
      <c r="B5" s="279">
        <v>2020</v>
      </c>
      <c r="C5" s="280"/>
      <c r="D5" s="279">
        <v>2021</v>
      </c>
      <c r="E5" s="280"/>
      <c r="F5" s="168" t="s">
        <v>687</v>
      </c>
      <c r="G5" s="279">
        <v>2020</v>
      </c>
      <c r="H5" s="280"/>
      <c r="I5" s="279">
        <v>2021</v>
      </c>
      <c r="J5" s="280"/>
      <c r="K5" s="168" t="s">
        <v>687</v>
      </c>
      <c r="L5" s="169"/>
      <c r="M5" s="270"/>
    </row>
    <row r="6" spans="1:13" ht="24" customHeight="1">
      <c r="A6" s="275"/>
      <c r="B6" s="168" t="s">
        <v>688</v>
      </c>
      <c r="C6" s="170" t="s">
        <v>296</v>
      </c>
      <c r="D6" s="168" t="s">
        <v>688</v>
      </c>
      <c r="E6" s="171" t="s">
        <v>296</v>
      </c>
      <c r="F6" s="172"/>
      <c r="G6" s="168" t="s">
        <v>688</v>
      </c>
      <c r="H6" s="170" t="s">
        <v>296</v>
      </c>
      <c r="I6" s="168" t="s">
        <v>688</v>
      </c>
      <c r="J6" s="281" t="s">
        <v>296</v>
      </c>
      <c r="K6" s="282"/>
      <c r="L6" s="173"/>
      <c r="M6" s="271"/>
    </row>
    <row r="7" spans="1:13">
      <c r="A7" s="174" t="s">
        <v>297</v>
      </c>
      <c r="B7" s="175">
        <f>SUM(B9:B25)</f>
        <v>23207.471685</v>
      </c>
      <c r="C7" s="175">
        <f>SUM(C9:C25)</f>
        <v>100.00000000000001</v>
      </c>
      <c r="D7" s="175">
        <f>SUM(D9:D25)</f>
        <v>24727.832349000004</v>
      </c>
      <c r="E7" s="175">
        <f>SUM(E9:E25)</f>
        <v>99.999999999999986</v>
      </c>
      <c r="F7" s="175">
        <f>D7/B7*100-100</f>
        <v>6.5511688849013296</v>
      </c>
      <c r="G7" s="175">
        <f>SUM(G9:G25)</f>
        <v>17457.472082999997</v>
      </c>
      <c r="H7" s="175">
        <f>SUM(H9:H25)</f>
        <v>100.00000000000001</v>
      </c>
      <c r="I7" s="175">
        <f>SUM(I9:I25)</f>
        <v>20754.517910000002</v>
      </c>
      <c r="J7" s="175">
        <f>SUM(J9:J25)</f>
        <v>99.999999999999986</v>
      </c>
      <c r="K7" s="175">
        <f>I7/G7*100-100</f>
        <v>18.886158381491285</v>
      </c>
      <c r="L7" s="175"/>
      <c r="M7" s="174" t="s">
        <v>297</v>
      </c>
    </row>
    <row r="8" spans="1:13">
      <c r="M8" s="176"/>
    </row>
    <row r="9" spans="1:13">
      <c r="A9" s="177" t="s">
        <v>298</v>
      </c>
      <c r="B9" s="178">
        <v>2452.7611680000005</v>
      </c>
      <c r="C9" s="178">
        <f t="shared" ref="C9:C25" si="0">B9/$B$7*100</f>
        <v>10.568842661069912</v>
      </c>
      <c r="D9" s="178">
        <v>2514.4943200000012</v>
      </c>
      <c r="E9" s="178">
        <f>D9/$D$7*100</f>
        <v>10.16868071778919</v>
      </c>
      <c r="F9" s="178">
        <f>D9/B9*100-100</f>
        <v>2.5168839431006802</v>
      </c>
      <c r="G9" s="178">
        <v>1275.23281</v>
      </c>
      <c r="H9" s="178">
        <f>G9/$G$7*100</f>
        <v>7.3047965016757237</v>
      </c>
      <c r="I9" s="178">
        <v>1345.725183</v>
      </c>
      <c r="J9" s="178">
        <f>I9/$I$7*100</f>
        <v>6.4840108010969439</v>
      </c>
      <c r="K9" s="178">
        <f>I9/G9*100-100</f>
        <v>5.5278042132557772</v>
      </c>
      <c r="L9" s="178"/>
      <c r="M9" s="177" t="s">
        <v>600</v>
      </c>
    </row>
    <row r="10" spans="1:13">
      <c r="A10" s="177" t="s">
        <v>299</v>
      </c>
      <c r="B10" s="178">
        <v>1001.952393</v>
      </c>
      <c r="C10" s="178">
        <f t="shared" si="0"/>
        <v>4.317369882422847</v>
      </c>
      <c r="D10" s="178">
        <v>989.68936100000019</v>
      </c>
      <c r="E10" s="178">
        <f t="shared" ref="E10:E25" si="1">D10/$D$7*100</f>
        <v>4.0023296301587203</v>
      </c>
      <c r="F10" s="178">
        <f t="shared" ref="F10:F25" si="2">D10/B10*100-100</f>
        <v>-1.2239136395774608</v>
      </c>
      <c r="G10" s="178">
        <v>902.9478959999999</v>
      </c>
      <c r="H10" s="178">
        <f t="shared" ref="H10:H25" si="3">G10/$G$7*100</f>
        <v>5.172271745342135</v>
      </c>
      <c r="I10" s="178">
        <v>973.41017100000045</v>
      </c>
      <c r="J10" s="178">
        <f t="shared" ref="J10:J25" si="4">I10/$I$7*100</f>
        <v>4.6901121732680151</v>
      </c>
      <c r="K10" s="178">
        <f t="shared" ref="K10:K25" si="5">I10/G10*100-100</f>
        <v>7.8035815036663507</v>
      </c>
      <c r="L10" s="178"/>
      <c r="M10" s="177" t="s">
        <v>601</v>
      </c>
    </row>
    <row r="11" spans="1:13">
      <c r="A11" s="177" t="s">
        <v>300</v>
      </c>
      <c r="B11" s="178">
        <v>2691.3349589999998</v>
      </c>
      <c r="C11" s="178">
        <f t="shared" si="0"/>
        <v>11.596846892802747</v>
      </c>
      <c r="D11" s="178">
        <v>2329.0423089999999</v>
      </c>
      <c r="E11" s="178">
        <f t="shared" si="1"/>
        <v>9.4187079406262093</v>
      </c>
      <c r="F11" s="178">
        <f t="shared" si="2"/>
        <v>-13.461447776631047</v>
      </c>
      <c r="G11" s="178">
        <v>1124.9352920000001</v>
      </c>
      <c r="H11" s="178">
        <f t="shared" si="3"/>
        <v>6.4438613256924899</v>
      </c>
      <c r="I11" s="178">
        <v>1232.0835440000001</v>
      </c>
      <c r="J11" s="178">
        <f t="shared" si="4"/>
        <v>5.9364594703804414</v>
      </c>
      <c r="K11" s="178">
        <f t="shared" si="5"/>
        <v>9.5248369183531452</v>
      </c>
      <c r="L11" s="178"/>
      <c r="M11" s="177" t="s">
        <v>602</v>
      </c>
    </row>
    <row r="12" spans="1:13">
      <c r="A12" s="177" t="s">
        <v>301</v>
      </c>
      <c r="B12" s="178">
        <v>2891.1886569999997</v>
      </c>
      <c r="C12" s="178">
        <f t="shared" si="0"/>
        <v>12.458007904707262</v>
      </c>
      <c r="D12" s="178">
        <v>3147.1141490000005</v>
      </c>
      <c r="E12" s="178">
        <f t="shared" si="1"/>
        <v>12.727011832588996</v>
      </c>
      <c r="F12" s="178">
        <f t="shared" si="2"/>
        <v>8.8519125647635235</v>
      </c>
      <c r="G12" s="178">
        <v>1066.4866979999995</v>
      </c>
      <c r="H12" s="178">
        <f t="shared" si="3"/>
        <v>6.1090557265650114</v>
      </c>
      <c r="I12" s="178">
        <v>1221.7770459999995</v>
      </c>
      <c r="J12" s="178">
        <f t="shared" si="4"/>
        <v>5.8868004127974434</v>
      </c>
      <c r="K12" s="178">
        <f t="shared" si="5"/>
        <v>14.560926853679334</v>
      </c>
      <c r="L12" s="178"/>
      <c r="M12" s="177" t="s">
        <v>603</v>
      </c>
    </row>
    <row r="13" spans="1:13">
      <c r="A13" s="177" t="s">
        <v>358</v>
      </c>
      <c r="B13" s="178">
        <v>1384.8496710000002</v>
      </c>
      <c r="C13" s="178">
        <f t="shared" si="0"/>
        <v>5.9672578288443576</v>
      </c>
      <c r="D13" s="178">
        <v>1645.0217280000002</v>
      </c>
      <c r="E13" s="178">
        <f t="shared" si="1"/>
        <v>6.6525108419643795</v>
      </c>
      <c r="F13" s="178">
        <f t="shared" si="2"/>
        <v>18.787025223620816</v>
      </c>
      <c r="G13" s="178">
        <v>1235.3232780000001</v>
      </c>
      <c r="H13" s="178">
        <f t="shared" si="3"/>
        <v>7.0761864726276835</v>
      </c>
      <c r="I13" s="178">
        <v>1555.1847150000001</v>
      </c>
      <c r="J13" s="178">
        <f t="shared" si="4"/>
        <v>7.4932345899042847</v>
      </c>
      <c r="K13" s="178">
        <f t="shared" si="5"/>
        <v>25.892933671407746</v>
      </c>
      <c r="L13" s="178"/>
      <c r="M13" s="177" t="s">
        <v>604</v>
      </c>
    </row>
    <row r="14" spans="1:13">
      <c r="A14" s="177" t="s">
        <v>359</v>
      </c>
      <c r="B14" s="178">
        <v>205.92053699999997</v>
      </c>
      <c r="C14" s="178">
        <f t="shared" si="0"/>
        <v>0.88730276091684468</v>
      </c>
      <c r="D14" s="178">
        <v>180.80064199999998</v>
      </c>
      <c r="E14" s="178">
        <f t="shared" si="1"/>
        <v>0.73116251941635146</v>
      </c>
      <c r="F14" s="178">
        <f t="shared" si="2"/>
        <v>-12.198829396020855</v>
      </c>
      <c r="G14" s="178">
        <v>80.696897000000007</v>
      </c>
      <c r="H14" s="178">
        <f t="shared" si="3"/>
        <v>0.46224846653818941</v>
      </c>
      <c r="I14" s="178">
        <v>95.592720000000014</v>
      </c>
      <c r="J14" s="178">
        <f t="shared" si="4"/>
        <v>0.4605875232300205</v>
      </c>
      <c r="K14" s="178">
        <f t="shared" si="5"/>
        <v>18.458978664322132</v>
      </c>
      <c r="L14" s="178"/>
      <c r="M14" s="177" t="s">
        <v>605</v>
      </c>
    </row>
    <row r="15" spans="1:13">
      <c r="A15" s="177" t="s">
        <v>360</v>
      </c>
      <c r="B15" s="178">
        <v>319.23090599999995</v>
      </c>
      <c r="C15" s="178">
        <f t="shared" si="0"/>
        <v>1.3755522804594555</v>
      </c>
      <c r="D15" s="178">
        <v>335.07247999999993</v>
      </c>
      <c r="E15" s="178">
        <f t="shared" si="1"/>
        <v>1.3550418624281488</v>
      </c>
      <c r="F15" s="178">
        <f t="shared" si="2"/>
        <v>4.9624186450167826</v>
      </c>
      <c r="G15" s="178">
        <v>588.13938799999983</v>
      </c>
      <c r="H15" s="178">
        <f t="shared" si="3"/>
        <v>3.3689836947969525</v>
      </c>
      <c r="I15" s="178">
        <v>629.70489999999995</v>
      </c>
      <c r="J15" s="178">
        <f t="shared" si="4"/>
        <v>3.0340618015347576</v>
      </c>
      <c r="K15" s="178">
        <f t="shared" si="5"/>
        <v>7.0672892936733689</v>
      </c>
      <c r="L15" s="178"/>
      <c r="M15" s="177" t="s">
        <v>606</v>
      </c>
    </row>
    <row r="16" spans="1:13">
      <c r="A16" s="177" t="s">
        <v>361</v>
      </c>
      <c r="B16" s="178">
        <v>428.49543000000006</v>
      </c>
      <c r="C16" s="178">
        <f t="shared" si="0"/>
        <v>1.8463684274446637</v>
      </c>
      <c r="D16" s="178">
        <v>440.32295600000003</v>
      </c>
      <c r="E16" s="178">
        <f t="shared" si="1"/>
        <v>1.7806775368962202</v>
      </c>
      <c r="F16" s="178">
        <f t="shared" si="2"/>
        <v>2.7602455410084445</v>
      </c>
      <c r="G16" s="178">
        <v>862.22208500000011</v>
      </c>
      <c r="H16" s="178">
        <f t="shared" si="3"/>
        <v>4.9389859018570501</v>
      </c>
      <c r="I16" s="178">
        <v>834.25312699999984</v>
      </c>
      <c r="J16" s="178">
        <f t="shared" si="4"/>
        <v>4.0196218029137532</v>
      </c>
      <c r="K16" s="178">
        <f t="shared" si="5"/>
        <v>-3.2438229647063821</v>
      </c>
      <c r="L16" s="178"/>
      <c r="M16" s="177" t="s">
        <v>607</v>
      </c>
    </row>
    <row r="17" spans="1:13">
      <c r="A17" s="177" t="s">
        <v>302</v>
      </c>
      <c r="B17" s="178">
        <v>688.68565299999989</v>
      </c>
      <c r="C17" s="178">
        <f t="shared" si="0"/>
        <v>2.9675169374229053</v>
      </c>
      <c r="D17" s="178">
        <v>669.82312299999967</v>
      </c>
      <c r="E17" s="178">
        <f t="shared" si="1"/>
        <v>2.7087822076207475</v>
      </c>
      <c r="F17" s="178">
        <f t="shared" si="2"/>
        <v>-2.7389172284674004</v>
      </c>
      <c r="G17" s="178">
        <v>644.56355000000008</v>
      </c>
      <c r="H17" s="178">
        <f t="shared" si="3"/>
        <v>3.6921929299699294</v>
      </c>
      <c r="I17" s="178">
        <v>763.47913600000015</v>
      </c>
      <c r="J17" s="178">
        <f t="shared" si="4"/>
        <v>3.6786165754885509</v>
      </c>
      <c r="K17" s="178">
        <f t="shared" si="5"/>
        <v>18.449008790521916</v>
      </c>
      <c r="L17" s="178"/>
      <c r="M17" s="177" t="s">
        <v>608</v>
      </c>
    </row>
    <row r="18" spans="1:13">
      <c r="A18" s="177" t="s">
        <v>303</v>
      </c>
      <c r="B18" s="178">
        <v>559.27723600000002</v>
      </c>
      <c r="C18" s="178">
        <f t="shared" si="0"/>
        <v>2.4099016195783416</v>
      </c>
      <c r="D18" s="178">
        <v>487.42411400000003</v>
      </c>
      <c r="E18" s="178">
        <f t="shared" si="1"/>
        <v>1.9711558503012558</v>
      </c>
      <c r="F18" s="178">
        <f t="shared" si="2"/>
        <v>-12.847496263910159</v>
      </c>
      <c r="G18" s="178">
        <v>881.50454500000012</v>
      </c>
      <c r="H18" s="178">
        <f t="shared" si="3"/>
        <v>5.0494398089767252</v>
      </c>
      <c r="I18" s="178">
        <v>999.59739999999999</v>
      </c>
      <c r="J18" s="178">
        <f t="shared" si="4"/>
        <v>4.8162882141356365</v>
      </c>
      <c r="K18" s="178">
        <f t="shared" si="5"/>
        <v>13.396738073539922</v>
      </c>
      <c r="L18" s="178"/>
      <c r="M18" s="177" t="s">
        <v>609</v>
      </c>
    </row>
    <row r="19" spans="1:13">
      <c r="A19" s="177" t="s">
        <v>304</v>
      </c>
      <c r="B19" s="178">
        <v>231.730244</v>
      </c>
      <c r="C19" s="178">
        <f t="shared" si="0"/>
        <v>0.9985156812656043</v>
      </c>
      <c r="D19" s="178">
        <v>195.104829</v>
      </c>
      <c r="E19" s="178">
        <f t="shared" si="1"/>
        <v>0.7890090253215829</v>
      </c>
      <c r="F19" s="178">
        <f t="shared" si="2"/>
        <v>-15.805194163606899</v>
      </c>
      <c r="G19" s="178">
        <v>491.15116899999992</v>
      </c>
      <c r="H19" s="178">
        <f t="shared" si="3"/>
        <v>2.8134151764062141</v>
      </c>
      <c r="I19" s="178">
        <v>511.961164</v>
      </c>
      <c r="J19" s="178">
        <f t="shared" si="4"/>
        <v>2.4667456320598293</v>
      </c>
      <c r="K19" s="178">
        <f t="shared" si="5"/>
        <v>4.236983705519819</v>
      </c>
      <c r="L19" s="178"/>
      <c r="M19" s="177" t="s">
        <v>610</v>
      </c>
    </row>
    <row r="20" spans="1:13">
      <c r="A20" s="177" t="s">
        <v>362</v>
      </c>
      <c r="B20" s="178">
        <v>354.17181199999993</v>
      </c>
      <c r="C20" s="178">
        <f t="shared" si="0"/>
        <v>1.5261111456140075</v>
      </c>
      <c r="D20" s="178">
        <v>403.02071800000004</v>
      </c>
      <c r="E20" s="178">
        <f t="shared" si="1"/>
        <v>1.6298263119545058</v>
      </c>
      <c r="F20" s="178">
        <f t="shared" si="2"/>
        <v>13.792431905902248</v>
      </c>
      <c r="G20" s="178">
        <v>739.32013399999994</v>
      </c>
      <c r="H20" s="178">
        <f t="shared" si="3"/>
        <v>4.2349781828947979</v>
      </c>
      <c r="I20" s="178">
        <v>893.20746099999997</v>
      </c>
      <c r="J20" s="178">
        <f t="shared" si="4"/>
        <v>4.3036772276441653</v>
      </c>
      <c r="K20" s="178">
        <f t="shared" si="5"/>
        <v>20.81470798954328</v>
      </c>
      <c r="L20" s="178"/>
      <c r="M20" s="177" t="s">
        <v>611</v>
      </c>
    </row>
    <row r="21" spans="1:13">
      <c r="A21" s="177" t="s">
        <v>305</v>
      </c>
      <c r="B21" s="178">
        <v>1778.788135</v>
      </c>
      <c r="C21" s="178">
        <f t="shared" si="0"/>
        <v>7.6647217721252598</v>
      </c>
      <c r="D21" s="178">
        <v>2175.5232179999998</v>
      </c>
      <c r="E21" s="178">
        <f t="shared" si="1"/>
        <v>8.7978727261468919</v>
      </c>
      <c r="F21" s="178">
        <f t="shared" si="2"/>
        <v>22.303672663074053</v>
      </c>
      <c r="G21" s="178">
        <v>1305.8945189999997</v>
      </c>
      <c r="H21" s="178">
        <f t="shared" si="3"/>
        <v>7.4804330935844572</v>
      </c>
      <c r="I21" s="178">
        <v>1765.2314350000001</v>
      </c>
      <c r="J21" s="178">
        <f t="shared" si="4"/>
        <v>8.5052875843937148</v>
      </c>
      <c r="K21" s="178">
        <f t="shared" si="5"/>
        <v>35.174120828054441</v>
      </c>
      <c r="L21" s="178"/>
      <c r="M21" s="177" t="s">
        <v>612</v>
      </c>
    </row>
    <row r="22" spans="1:13">
      <c r="A22" s="177" t="s">
        <v>363</v>
      </c>
      <c r="B22" s="178">
        <v>3991.7550620000002</v>
      </c>
      <c r="C22" s="178">
        <f t="shared" si="0"/>
        <v>17.200301334763861</v>
      </c>
      <c r="D22" s="178">
        <v>4814.536443</v>
      </c>
      <c r="E22" s="178">
        <f t="shared" si="1"/>
        <v>19.470111148641383</v>
      </c>
      <c r="F22" s="178">
        <f t="shared" si="2"/>
        <v>20.612020733250077</v>
      </c>
      <c r="G22" s="178">
        <v>2463.504942</v>
      </c>
      <c r="H22" s="178">
        <f t="shared" si="3"/>
        <v>14.111464307589811</v>
      </c>
      <c r="I22" s="178">
        <v>3042.9398420000002</v>
      </c>
      <c r="J22" s="178">
        <f t="shared" si="4"/>
        <v>14.661578048670753</v>
      </c>
      <c r="K22" s="178">
        <f t="shared" si="5"/>
        <v>23.520752490538356</v>
      </c>
      <c r="L22" s="178"/>
      <c r="M22" s="177" t="s">
        <v>613</v>
      </c>
    </row>
    <row r="23" spans="1:13">
      <c r="A23" s="177" t="s">
        <v>364</v>
      </c>
      <c r="B23" s="178">
        <v>2968.5504689999993</v>
      </c>
      <c r="C23" s="178">
        <f t="shared" si="0"/>
        <v>12.791356634159776</v>
      </c>
      <c r="D23" s="178">
        <v>3013.7200739999998</v>
      </c>
      <c r="E23" s="178">
        <f t="shared" si="1"/>
        <v>12.18756270855207</v>
      </c>
      <c r="F23" s="178">
        <f t="shared" si="2"/>
        <v>1.5216047519386393</v>
      </c>
      <c r="G23" s="178">
        <v>2349.6263030000005</v>
      </c>
      <c r="H23" s="178">
        <f t="shared" si="3"/>
        <v>13.459143980462414</v>
      </c>
      <c r="I23" s="178">
        <v>3182.1251340000003</v>
      </c>
      <c r="J23" s="178">
        <f t="shared" si="4"/>
        <v>15.33220452433048</v>
      </c>
      <c r="K23" s="178">
        <f t="shared" si="5"/>
        <v>35.431116426346875</v>
      </c>
      <c r="L23" s="178"/>
      <c r="M23" s="177" t="s">
        <v>614</v>
      </c>
    </row>
    <row r="24" spans="1:13">
      <c r="A24" s="177" t="s">
        <v>326</v>
      </c>
      <c r="B24" s="178">
        <v>538.13531499999999</v>
      </c>
      <c r="C24" s="178">
        <f t="shared" si="0"/>
        <v>2.3188019888776608</v>
      </c>
      <c r="D24" s="178">
        <v>615.33087699999999</v>
      </c>
      <c r="E24" s="178">
        <f t="shared" si="1"/>
        <v>2.4884141412616945</v>
      </c>
      <c r="F24" s="178">
        <f t="shared" si="2"/>
        <v>14.345009488923807</v>
      </c>
      <c r="G24" s="178">
        <v>494.37908899999996</v>
      </c>
      <c r="H24" s="178">
        <f t="shared" si="3"/>
        <v>2.8319053677962001</v>
      </c>
      <c r="I24" s="178">
        <v>646.07048799999995</v>
      </c>
      <c r="J24" s="178">
        <f t="shared" si="4"/>
        <v>3.1129149364086572</v>
      </c>
      <c r="K24" s="178">
        <f t="shared" si="5"/>
        <v>30.683215041888644</v>
      </c>
      <c r="L24" s="178"/>
      <c r="M24" s="177" t="s">
        <v>615</v>
      </c>
    </row>
    <row r="25" spans="1:13">
      <c r="A25" s="177" t="s">
        <v>306</v>
      </c>
      <c r="B25" s="178">
        <v>720.64403800000002</v>
      </c>
      <c r="C25" s="178">
        <f t="shared" si="0"/>
        <v>3.1052242475244887</v>
      </c>
      <c r="D25" s="178">
        <v>771.79100800000003</v>
      </c>
      <c r="E25" s="178">
        <f t="shared" si="1"/>
        <v>3.1211429983316403</v>
      </c>
      <c r="F25" s="178">
        <f t="shared" si="2"/>
        <v>7.0973972312250027</v>
      </c>
      <c r="G25" s="178">
        <v>951.5434879999998</v>
      </c>
      <c r="H25" s="178">
        <f t="shared" si="3"/>
        <v>5.4506373172242295</v>
      </c>
      <c r="I25" s="178">
        <v>1062.1744439999998</v>
      </c>
      <c r="J25" s="178">
        <f t="shared" si="4"/>
        <v>5.1177986817425412</v>
      </c>
      <c r="K25" s="178">
        <f t="shared" si="5"/>
        <v>11.626473975722277</v>
      </c>
      <c r="L25" s="178"/>
      <c r="M25" s="177" t="s">
        <v>616</v>
      </c>
    </row>
    <row r="27" spans="1:13">
      <c r="A27" s="179"/>
    </row>
    <row r="28" spans="1:13">
      <c r="A28" s="179" t="s">
        <v>365</v>
      </c>
    </row>
    <row r="32" spans="1:13">
      <c r="A32" s="220"/>
      <c r="B32" s="220"/>
    </row>
    <row r="34" spans="1:3">
      <c r="A34" s="220"/>
      <c r="B34" s="220"/>
      <c r="C34" s="31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0"/>
  <sheetViews>
    <sheetView showGridLines="0" topLeftCell="A2" zoomScale="90" zoomScaleNormal="90" workbookViewId="0">
      <selection activeCell="A2" sqref="A2:M2"/>
    </sheetView>
  </sheetViews>
  <sheetFormatPr defaultColWidth="9.109375" defaultRowHeight="13.8"/>
  <cols>
    <col min="1" max="1" width="37.88671875" style="9" customWidth="1"/>
    <col min="2" max="2" width="12.88671875" style="207" customWidth="1"/>
    <col min="3" max="3" width="6.88671875" style="208" customWidth="1"/>
    <col min="4" max="4" width="12.88671875" style="9" customWidth="1"/>
    <col min="5" max="5" width="6.88671875" style="178" customWidth="1"/>
    <col min="6" max="6" width="12.88671875" style="9" customWidth="1"/>
    <col min="7" max="7" width="6.88671875" style="178" customWidth="1"/>
    <col min="8" max="8" width="12.88671875" style="9" customWidth="1"/>
    <col min="9" max="9" width="6.88671875" style="178" customWidth="1"/>
    <col min="10" max="11" width="10.6640625" style="9" customWidth="1"/>
    <col min="12" max="12" width="2.5546875" style="9" customWidth="1"/>
    <col min="13" max="13" width="37.88671875" style="179" customWidth="1"/>
    <col min="14" max="14" width="3.6640625" style="9" customWidth="1"/>
    <col min="15" max="16384" width="9.109375" style="9"/>
  </cols>
  <sheetData>
    <row r="1" spans="1:15" s="180" customFormat="1" ht="10.199999999999999" hidden="1">
      <c r="B1" s="181"/>
      <c r="C1" s="182"/>
      <c r="E1" s="183"/>
      <c r="G1" s="183"/>
      <c r="I1" s="183"/>
    </row>
    <row r="2" spans="1:15" s="180" customFormat="1" ht="30" customHeight="1">
      <c r="A2" s="272" t="s">
        <v>689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5" s="180" customFormat="1" ht="15" customHeight="1">
      <c r="A3" s="164" t="s">
        <v>709</v>
      </c>
      <c r="B3" s="166"/>
      <c r="C3" s="182"/>
      <c r="D3" s="184"/>
      <c r="E3" s="185"/>
      <c r="F3" s="184"/>
      <c r="G3" s="185"/>
      <c r="H3" s="184"/>
      <c r="I3" s="185"/>
      <c r="J3" s="184"/>
      <c r="K3" s="186"/>
      <c r="L3" s="186"/>
      <c r="M3" s="166" t="s">
        <v>917</v>
      </c>
    </row>
    <row r="4" spans="1:15" s="188" customFormat="1" ht="33.75" customHeight="1">
      <c r="A4" s="285" t="s">
        <v>307</v>
      </c>
      <c r="B4" s="276" t="s">
        <v>685</v>
      </c>
      <c r="C4" s="277"/>
      <c r="D4" s="277"/>
      <c r="E4" s="278"/>
      <c r="F4" s="276" t="s">
        <v>690</v>
      </c>
      <c r="G4" s="277"/>
      <c r="H4" s="277"/>
      <c r="I4" s="278"/>
      <c r="J4" s="276" t="s">
        <v>691</v>
      </c>
      <c r="K4" s="278"/>
      <c r="L4" s="187"/>
      <c r="M4" s="284" t="s">
        <v>617</v>
      </c>
    </row>
    <row r="5" spans="1:15" s="188" customFormat="1" ht="10.199999999999999">
      <c r="A5" s="285"/>
      <c r="B5" s="281">
        <v>2020</v>
      </c>
      <c r="C5" s="282"/>
      <c r="D5" s="281">
        <v>2021</v>
      </c>
      <c r="E5" s="282"/>
      <c r="F5" s="281">
        <v>2020</v>
      </c>
      <c r="G5" s="282"/>
      <c r="H5" s="281">
        <v>2021</v>
      </c>
      <c r="I5" s="282"/>
      <c r="J5" s="172">
        <v>2020</v>
      </c>
      <c r="K5" s="189">
        <v>2021</v>
      </c>
      <c r="L5" s="190"/>
      <c r="M5" s="284"/>
    </row>
    <row r="6" spans="1:15" s="188" customFormat="1" ht="21" customHeight="1">
      <c r="A6" s="285"/>
      <c r="B6" s="168" t="s">
        <v>692</v>
      </c>
      <c r="C6" s="191" t="s">
        <v>296</v>
      </c>
      <c r="D6" s="168" t="s">
        <v>692</v>
      </c>
      <c r="E6" s="191" t="s">
        <v>296</v>
      </c>
      <c r="F6" s="168" t="s">
        <v>692</v>
      </c>
      <c r="G6" s="191" t="s">
        <v>296</v>
      </c>
      <c r="H6" s="168" t="s">
        <v>692</v>
      </c>
      <c r="I6" s="191" t="s">
        <v>296</v>
      </c>
      <c r="J6" s="283" t="s">
        <v>692</v>
      </c>
      <c r="K6" s="278"/>
      <c r="L6" s="192"/>
      <c r="M6" s="284"/>
      <c r="N6" s="193"/>
    </row>
    <row r="7" spans="1:15" s="188" customFormat="1" ht="12.75" customHeight="1">
      <c r="A7" s="194"/>
      <c r="B7" s="194"/>
      <c r="C7" s="195"/>
      <c r="D7" s="194"/>
      <c r="E7" s="195"/>
      <c r="F7" s="194"/>
      <c r="G7" s="195"/>
      <c r="H7" s="194"/>
      <c r="I7" s="195"/>
      <c r="J7" s="196"/>
      <c r="K7" s="196"/>
      <c r="L7" s="196"/>
      <c r="M7" s="194"/>
      <c r="N7" s="162"/>
    </row>
    <row r="8" spans="1:15" s="188" customFormat="1" ht="12.75" customHeight="1">
      <c r="A8" s="197" t="s">
        <v>693</v>
      </c>
      <c r="B8" s="198">
        <v>17231760.338</v>
      </c>
      <c r="C8" s="199"/>
      <c r="D8" s="198">
        <v>18785119.040999997</v>
      </c>
      <c r="E8" s="199"/>
      <c r="F8" s="198">
        <v>13327039.533</v>
      </c>
      <c r="G8" s="199"/>
      <c r="H8" s="198">
        <v>15971733.688999999</v>
      </c>
      <c r="I8" s="199"/>
      <c r="J8" s="200">
        <f>F8-B8</f>
        <v>-3904720.8049999997</v>
      </c>
      <c r="K8" s="200">
        <f>H8-D8</f>
        <v>-2813385.3519999981</v>
      </c>
      <c r="L8" s="196"/>
      <c r="M8" s="197" t="s">
        <v>694</v>
      </c>
      <c r="N8" s="162"/>
      <c r="O8" s="201" t="str">
        <f>"(1) - UE28/EU28 (inclui GB REINO UNIDO) / (includes GB UNITED KINGDOM)"</f>
        <v>(1) - UE28/EU28 (inclui GB REINO UNIDO) / (includes GB UNITED KINGDOM)</v>
      </c>
    </row>
    <row r="9" spans="1:15" s="188" customFormat="1" ht="12.75" customHeight="1">
      <c r="A9" s="197" t="s">
        <v>695</v>
      </c>
      <c r="B9" s="198">
        <v>16560252.040999999</v>
      </c>
      <c r="C9" s="199"/>
      <c r="D9" s="198">
        <v>18487524.945</v>
      </c>
      <c r="E9" s="199"/>
      <c r="F9" s="198">
        <v>12323651.079000002</v>
      </c>
      <c r="G9" s="199"/>
      <c r="H9" s="198">
        <v>14860586.760999996</v>
      </c>
      <c r="I9" s="199"/>
      <c r="J9" s="200">
        <f>F9-B9</f>
        <v>-4236600.9619999975</v>
      </c>
      <c r="K9" s="200">
        <f>H9-D9</f>
        <v>-3626938.1840000041</v>
      </c>
      <c r="L9" s="196"/>
      <c r="M9" s="197" t="s">
        <v>696</v>
      </c>
      <c r="N9" s="162"/>
      <c r="O9" s="201" t="str">
        <f>"(2) - UE27/EU27 (exclui GB REINO UNIDO) / (excludes GB UNITED KINGDOM)"</f>
        <v>(2) - UE27/EU27 (exclui GB REINO UNIDO) / (excludes GB UNITED KINGDOM)</v>
      </c>
    </row>
    <row r="10" spans="1:15" s="188" customFormat="1" ht="12.75" customHeight="1">
      <c r="A10" s="194"/>
      <c r="B10" s="198"/>
      <c r="C10" s="199"/>
      <c r="D10" s="202"/>
      <c r="E10" s="199"/>
      <c r="F10" s="198"/>
      <c r="G10" s="199"/>
      <c r="H10" s="202"/>
      <c r="I10" s="199"/>
      <c r="J10" s="203"/>
      <c r="K10" s="203"/>
      <c r="L10" s="196"/>
      <c r="M10" s="194"/>
      <c r="N10" s="162"/>
      <c r="O10" s="201"/>
    </row>
    <row r="11" spans="1:15" s="188" customFormat="1" ht="12.75" customHeight="1">
      <c r="A11" s="197" t="s">
        <v>697</v>
      </c>
      <c r="B11" s="198">
        <v>5975711.3469999982</v>
      </c>
      <c r="C11" s="204"/>
      <c r="D11" s="198">
        <v>5942713.3080000002</v>
      </c>
      <c r="E11" s="199"/>
      <c r="F11" s="198">
        <v>4130432.5500000003</v>
      </c>
      <c r="G11" s="204"/>
      <c r="H11" s="198">
        <v>4782784.220999999</v>
      </c>
      <c r="I11" s="199"/>
      <c r="J11" s="200">
        <f>F11-B11</f>
        <v>-1845278.7969999979</v>
      </c>
      <c r="K11" s="200">
        <f>H11-D11</f>
        <v>-1159929.0870000012</v>
      </c>
      <c r="L11" s="196"/>
      <c r="M11" s="197" t="s">
        <v>698</v>
      </c>
      <c r="N11" s="162"/>
      <c r="O11" s="201"/>
    </row>
    <row r="12" spans="1:15">
      <c r="A12" s="197" t="s">
        <v>699</v>
      </c>
      <c r="B12" s="198">
        <v>6647219.6439999985</v>
      </c>
      <c r="C12" s="204"/>
      <c r="D12" s="198">
        <v>6240307.4040000001</v>
      </c>
      <c r="E12" s="204"/>
      <c r="F12" s="198">
        <v>5133821.0040000007</v>
      </c>
      <c r="G12" s="204"/>
      <c r="H12" s="198">
        <v>5893931.1490000002</v>
      </c>
      <c r="I12" s="204"/>
      <c r="J12" s="200">
        <f>F12-B12</f>
        <v>-1513398.6399999978</v>
      </c>
      <c r="K12" s="200">
        <f>H12-D12</f>
        <v>-346376.25499999989</v>
      </c>
      <c r="L12" s="200"/>
      <c r="M12" s="197" t="s">
        <v>700</v>
      </c>
      <c r="O12" s="97"/>
    </row>
    <row r="13" spans="1:15">
      <c r="A13" s="179" t="s">
        <v>710</v>
      </c>
      <c r="B13" s="205">
        <v>219365.065</v>
      </c>
      <c r="C13" s="206">
        <f>IF(B13=0,0,IF(OR(B13="x",B13="Ə"),"x",B13/$B$12*100))</f>
        <v>3.3001025503648909</v>
      </c>
      <c r="D13" s="205">
        <v>142545.076</v>
      </c>
      <c r="E13" s="206">
        <f>IF(D13=0,0,IF(OR(D13="x",D13="Ə"),"x",D13/$D$12*100))</f>
        <v>2.2842636872124191</v>
      </c>
      <c r="F13" s="205">
        <v>257569.666</v>
      </c>
      <c r="G13" s="206">
        <f>IF(F13=0,0,IF(OR(F13="x",F13="Ə"),"x",F13/$F$12*100))</f>
        <v>5.0171142663391537</v>
      </c>
      <c r="H13" s="205">
        <v>284165.65000000002</v>
      </c>
      <c r="I13" s="206">
        <f>IF(H13=0,0,IF(OR(H13="x",H13="Ə"),"x",H13/$H$12*100))</f>
        <v>4.8213262560458183</v>
      </c>
      <c r="J13" s="205">
        <v>38204.600999999995</v>
      </c>
      <c r="K13" s="205">
        <v>141620.57400000002</v>
      </c>
      <c r="L13" s="205"/>
      <c r="M13" s="179" t="s">
        <v>710</v>
      </c>
      <c r="O13" s="201" t="str">
        <f>"(3) - UE28/EU28 (exclui GB REINO UNIDO) / (excludes GB UNITED KINGDOM)"</f>
        <v>(3) - UE28/EU28 (exclui GB REINO UNIDO) / (excludes GB UNITED KINGDOM)</v>
      </c>
    </row>
    <row r="14" spans="1:15">
      <c r="A14" s="179" t="s">
        <v>711</v>
      </c>
      <c r="B14" s="205">
        <v>116190.306</v>
      </c>
      <c r="C14" s="206">
        <f t="shared" ref="C14:C77" si="0">IF(B14=0,0,IF(OR(B14="x",B14="Ə"),"x",B14/$B$12*100))</f>
        <v>1.747953463594019</v>
      </c>
      <c r="D14" s="205">
        <v>122449.52899999999</v>
      </c>
      <c r="E14" s="206">
        <f t="shared" ref="E14:E77" si="1">IF(D14=0,0,IF(OR(D14="x",D14="Ə"),"x",D14/$D$12*100))</f>
        <v>1.962235528998308</v>
      </c>
      <c r="F14" s="205">
        <v>202119.76</v>
      </c>
      <c r="G14" s="206">
        <f t="shared" ref="G14:G77" si="2">IF(F14=0,0,IF(OR(F14="x",F14="Ə"),"x",F14/$F$12*100))</f>
        <v>3.9370239017394457</v>
      </c>
      <c r="H14" s="205">
        <v>210574.565</v>
      </c>
      <c r="I14" s="206">
        <f t="shared" ref="I14:I77" si="3">IF(H14=0,0,IF(OR(H14="x",H14="Ə"),"x",H14/$H$12*100))</f>
        <v>3.5727354065838957</v>
      </c>
      <c r="J14" s="205">
        <v>85929.454000000012</v>
      </c>
      <c r="K14" s="205">
        <v>88125.036000000007</v>
      </c>
      <c r="L14" s="205"/>
      <c r="M14" s="179" t="s">
        <v>918</v>
      </c>
      <c r="N14" s="162"/>
      <c r="O14" s="201" t="str">
        <f>"(4) - UE27/EU27 (inclui GB REINO UNIDO) / (includes GB UNITED KINGDOM)"</f>
        <v>(4) - UE27/EU27 (inclui GB REINO UNIDO) / (includes GB UNITED KINGDOM)</v>
      </c>
    </row>
    <row r="15" spans="1:15">
      <c r="A15" s="179" t="s">
        <v>712</v>
      </c>
      <c r="B15" s="205">
        <v>8335.2710000000006</v>
      </c>
      <c r="C15" s="206">
        <f t="shared" si="0"/>
        <v>0.12539484846906923</v>
      </c>
      <c r="D15" s="205">
        <v>10096.977000000001</v>
      </c>
      <c r="E15" s="206">
        <f t="shared" si="1"/>
        <v>0.1618025578920663</v>
      </c>
      <c r="F15" s="205">
        <v>3618.7739999999999</v>
      </c>
      <c r="G15" s="206">
        <f t="shared" si="2"/>
        <v>7.0488900902085275E-2</v>
      </c>
      <c r="H15" s="205">
        <v>3836.6979999999999</v>
      </c>
      <c r="I15" s="206">
        <f t="shared" si="3"/>
        <v>6.5095738362178815E-2</v>
      </c>
      <c r="J15" s="205">
        <v>-4716.4970000000012</v>
      </c>
      <c r="K15" s="205">
        <v>-6260.2790000000005</v>
      </c>
      <c r="L15" s="205"/>
      <c r="M15" s="179" t="s">
        <v>919</v>
      </c>
    </row>
    <row r="16" spans="1:15">
      <c r="A16" s="179" t="s">
        <v>713</v>
      </c>
      <c r="B16" s="205">
        <v>43.012999999999998</v>
      </c>
      <c r="C16" s="206">
        <f t="shared" si="0"/>
        <v>6.4708257442380387E-4</v>
      </c>
      <c r="D16" s="205">
        <v>31.076000000000001</v>
      </c>
      <c r="E16" s="206">
        <f t="shared" si="1"/>
        <v>4.9798828788595367E-4</v>
      </c>
      <c r="F16" s="205">
        <v>43.103999999999999</v>
      </c>
      <c r="G16" s="206">
        <f t="shared" si="2"/>
        <v>8.3960854822199009E-4</v>
      </c>
      <c r="H16" s="205">
        <v>32.026000000000003</v>
      </c>
      <c r="I16" s="206">
        <f t="shared" si="3"/>
        <v>5.4337248248028356E-4</v>
      </c>
      <c r="J16" s="205" t="s">
        <v>714</v>
      </c>
      <c r="K16" s="205">
        <v>0.95000000000000284</v>
      </c>
      <c r="L16" s="205"/>
      <c r="M16" s="179" t="s">
        <v>920</v>
      </c>
    </row>
    <row r="17" spans="1:13">
      <c r="A17" s="179" t="s">
        <v>715</v>
      </c>
      <c r="B17" s="205">
        <v>94796.475000000006</v>
      </c>
      <c r="C17" s="206">
        <f t="shared" si="0"/>
        <v>1.4261071557273792</v>
      </c>
      <c r="D17" s="205">
        <v>9967.4940000000006</v>
      </c>
      <c r="E17" s="206">
        <f t="shared" si="1"/>
        <v>0.15972761203415869</v>
      </c>
      <c r="F17" s="205">
        <v>51788.027999999998</v>
      </c>
      <c r="G17" s="206">
        <f t="shared" si="2"/>
        <v>1.0087618551494009</v>
      </c>
      <c r="H17" s="205">
        <v>69722.361000000004</v>
      </c>
      <c r="I17" s="206">
        <f t="shared" si="3"/>
        <v>1.1829517386172643</v>
      </c>
      <c r="J17" s="205">
        <v>-43008.447000000007</v>
      </c>
      <c r="K17" s="205">
        <v>59754.867000000006</v>
      </c>
      <c r="L17" s="205"/>
      <c r="M17" s="179" t="s">
        <v>921</v>
      </c>
    </row>
    <row r="18" spans="1:13">
      <c r="A18" s="179" t="s">
        <v>716</v>
      </c>
      <c r="B18" s="205">
        <v>1300886.4950000001</v>
      </c>
      <c r="C18" s="206">
        <f t="shared" si="0"/>
        <v>19.57038528393181</v>
      </c>
      <c r="D18" s="205">
        <v>800650.37500000012</v>
      </c>
      <c r="E18" s="206">
        <f t="shared" si="1"/>
        <v>12.830303431635242</v>
      </c>
      <c r="F18" s="205">
        <v>508161.103</v>
      </c>
      <c r="G18" s="206">
        <f t="shared" si="2"/>
        <v>9.898301919838417</v>
      </c>
      <c r="H18" s="205">
        <v>473879.98600000003</v>
      </c>
      <c r="I18" s="206">
        <f t="shared" si="3"/>
        <v>8.0401344030019981</v>
      </c>
      <c r="J18" s="205">
        <v>-792725.39200000011</v>
      </c>
      <c r="K18" s="205">
        <v>-326770.38900000008</v>
      </c>
      <c r="L18" s="205"/>
      <c r="M18" s="179" t="s">
        <v>922</v>
      </c>
    </row>
    <row r="19" spans="1:13">
      <c r="A19" s="179" t="s">
        <v>717</v>
      </c>
      <c r="B19" s="205">
        <v>3839.57</v>
      </c>
      <c r="C19" s="206">
        <f t="shared" si="0"/>
        <v>5.7762044969669746E-2</v>
      </c>
      <c r="D19" s="205">
        <v>9122.74</v>
      </c>
      <c r="E19" s="206">
        <f t="shared" si="1"/>
        <v>0.14619055455749466</v>
      </c>
      <c r="F19" s="205">
        <v>62328.790999999997</v>
      </c>
      <c r="G19" s="206">
        <f t="shared" si="2"/>
        <v>1.2140818885472773</v>
      </c>
      <c r="H19" s="205">
        <v>46936.669000000002</v>
      </c>
      <c r="I19" s="206">
        <f t="shared" si="3"/>
        <v>0.79635590938254441</v>
      </c>
      <c r="J19" s="205">
        <v>58489.220999999998</v>
      </c>
      <c r="K19" s="205">
        <v>37813.929000000004</v>
      </c>
      <c r="L19" s="205"/>
      <c r="M19" s="179" t="s">
        <v>923</v>
      </c>
    </row>
    <row r="20" spans="1:13">
      <c r="A20" s="179" t="s">
        <v>718</v>
      </c>
      <c r="B20" s="205">
        <v>299775.87400000001</v>
      </c>
      <c r="C20" s="206">
        <f t="shared" si="0"/>
        <v>4.5097934182239294</v>
      </c>
      <c r="D20" s="205">
        <v>9693.9699999999993</v>
      </c>
      <c r="E20" s="206">
        <f t="shared" si="1"/>
        <v>0.15534443052895475</v>
      </c>
      <c r="F20" s="205">
        <v>297716.96100000001</v>
      </c>
      <c r="G20" s="206">
        <f t="shared" si="2"/>
        <v>5.799130136559782</v>
      </c>
      <c r="H20" s="205">
        <v>273075.90899999999</v>
      </c>
      <c r="I20" s="206">
        <f t="shared" si="3"/>
        <v>4.6331710041494407</v>
      </c>
      <c r="J20" s="205">
        <v>-2058.9130000000005</v>
      </c>
      <c r="K20" s="205">
        <v>263381.93900000001</v>
      </c>
      <c r="L20" s="205"/>
      <c r="M20" s="179" t="s">
        <v>924</v>
      </c>
    </row>
    <row r="21" spans="1:13">
      <c r="A21" s="179" t="s">
        <v>719</v>
      </c>
      <c r="B21" s="205">
        <v>1200.454</v>
      </c>
      <c r="C21" s="206">
        <f t="shared" si="0"/>
        <v>1.8059490498159927E-2</v>
      </c>
      <c r="D21" s="205">
        <v>1285.0940000000001</v>
      </c>
      <c r="E21" s="206">
        <f t="shared" si="1"/>
        <v>2.0593440624035002E-2</v>
      </c>
      <c r="F21" s="205">
        <v>2501.7109999999998</v>
      </c>
      <c r="G21" s="206">
        <f t="shared" si="2"/>
        <v>4.873000048211263E-2</v>
      </c>
      <c r="H21" s="205">
        <v>4099.625</v>
      </c>
      <c r="I21" s="206">
        <f t="shared" si="3"/>
        <v>6.9556716839075508E-2</v>
      </c>
      <c r="J21" s="205">
        <v>1301.2569999999998</v>
      </c>
      <c r="K21" s="205">
        <v>2814.5309999999999</v>
      </c>
      <c r="L21" s="205"/>
      <c r="M21" s="179" t="s">
        <v>925</v>
      </c>
    </row>
    <row r="22" spans="1:13">
      <c r="A22" s="179" t="s">
        <v>720</v>
      </c>
      <c r="B22" s="205">
        <v>192327.231</v>
      </c>
      <c r="C22" s="206">
        <f t="shared" si="0"/>
        <v>2.8933485171292777</v>
      </c>
      <c r="D22" s="205">
        <v>66734.391000000003</v>
      </c>
      <c r="E22" s="206">
        <f t="shared" si="1"/>
        <v>1.0694087114558435</v>
      </c>
      <c r="F22" s="205">
        <v>59220.368000000002</v>
      </c>
      <c r="G22" s="206">
        <f t="shared" si="2"/>
        <v>1.1535339458438196</v>
      </c>
      <c r="H22" s="205">
        <v>58739.927000000003</v>
      </c>
      <c r="I22" s="206">
        <f t="shared" si="3"/>
        <v>0.99661712217262965</v>
      </c>
      <c r="J22" s="205">
        <v>-133106.86300000001</v>
      </c>
      <c r="K22" s="205">
        <v>-7994.4639999999999</v>
      </c>
      <c r="L22" s="205"/>
      <c r="M22" s="179" t="s">
        <v>926</v>
      </c>
    </row>
    <row r="23" spans="1:13">
      <c r="A23" s="179" t="s">
        <v>721</v>
      </c>
      <c r="B23" s="205">
        <v>829.3</v>
      </c>
      <c r="C23" s="206">
        <f t="shared" si="0"/>
        <v>1.2475892845643422E-2</v>
      </c>
      <c r="D23" s="205">
        <v>612.49599999999998</v>
      </c>
      <c r="E23" s="206">
        <f t="shared" si="1"/>
        <v>9.8151574970071782E-3</v>
      </c>
      <c r="F23" s="205">
        <v>3043.5990000000002</v>
      </c>
      <c r="G23" s="206">
        <f t="shared" si="2"/>
        <v>5.9285257464734148E-2</v>
      </c>
      <c r="H23" s="205">
        <v>2209.4299999999998</v>
      </c>
      <c r="I23" s="206">
        <f t="shared" si="3"/>
        <v>3.7486525447024688E-2</v>
      </c>
      <c r="J23" s="205">
        <v>2214.299</v>
      </c>
      <c r="K23" s="205">
        <v>1596.9339999999997</v>
      </c>
      <c r="L23" s="205"/>
      <c r="M23" s="179" t="s">
        <v>927</v>
      </c>
    </row>
    <row r="24" spans="1:13">
      <c r="A24" s="179" t="s">
        <v>722</v>
      </c>
      <c r="B24" s="205">
        <v>221906.25899999999</v>
      </c>
      <c r="C24" s="206">
        <f t="shared" si="0"/>
        <v>3.3383319776457205</v>
      </c>
      <c r="D24" s="205">
        <v>55255.069000000003</v>
      </c>
      <c r="E24" s="206">
        <f t="shared" si="1"/>
        <v>0.88545428009815397</v>
      </c>
      <c r="F24" s="205">
        <v>2098.1469999999999</v>
      </c>
      <c r="G24" s="206">
        <f t="shared" si="2"/>
        <v>4.0869110909111071E-2</v>
      </c>
      <c r="H24" s="205">
        <v>1653.212</v>
      </c>
      <c r="I24" s="206">
        <f t="shared" si="3"/>
        <v>2.8049394507781007E-2</v>
      </c>
      <c r="J24" s="205">
        <v>-219808.11199999999</v>
      </c>
      <c r="K24" s="205">
        <v>-53601.857000000004</v>
      </c>
      <c r="L24" s="205"/>
      <c r="M24" s="179" t="s">
        <v>928</v>
      </c>
    </row>
    <row r="25" spans="1:13">
      <c r="A25" s="179" t="s">
        <v>723</v>
      </c>
      <c r="B25" s="205">
        <v>1.393</v>
      </c>
      <c r="C25" s="206">
        <f t="shared" si="0"/>
        <v>2.0956130150706968E-5</v>
      </c>
      <c r="D25" s="205">
        <v>2.702</v>
      </c>
      <c r="E25" s="206">
        <f t="shared" si="1"/>
        <v>4.3299148985321367E-5</v>
      </c>
      <c r="F25" s="205">
        <v>7824.5940000000001</v>
      </c>
      <c r="G25" s="206">
        <f t="shared" si="2"/>
        <v>0.1524126765211232</v>
      </c>
      <c r="H25" s="205">
        <v>3852.741</v>
      </c>
      <c r="I25" s="206">
        <f t="shared" si="3"/>
        <v>6.5367933601560291E-2</v>
      </c>
      <c r="J25" s="205">
        <v>7823.201</v>
      </c>
      <c r="K25" s="205">
        <v>3850.0389999999998</v>
      </c>
      <c r="L25" s="205"/>
      <c r="M25" s="179" t="s">
        <v>929</v>
      </c>
    </row>
    <row r="26" spans="1:13">
      <c r="A26" s="179" t="s">
        <v>724</v>
      </c>
      <c r="B26" s="205">
        <v>389.67</v>
      </c>
      <c r="C26" s="206">
        <f t="shared" si="0"/>
        <v>5.8621502051873541E-3</v>
      </c>
      <c r="D26" s="205">
        <v>273.654</v>
      </c>
      <c r="E26" s="206">
        <f t="shared" si="1"/>
        <v>4.3852647359101157E-3</v>
      </c>
      <c r="F26" s="205">
        <v>6071.3509999999997</v>
      </c>
      <c r="G26" s="206">
        <f t="shared" si="2"/>
        <v>0.11826183646195544</v>
      </c>
      <c r="H26" s="205">
        <v>770.005</v>
      </c>
      <c r="I26" s="206">
        <f t="shared" si="3"/>
        <v>1.3064370460632945E-2</v>
      </c>
      <c r="J26" s="205">
        <v>5681.6809999999996</v>
      </c>
      <c r="K26" s="205">
        <v>496.351</v>
      </c>
      <c r="L26" s="205"/>
      <c r="M26" s="179" t="s">
        <v>930</v>
      </c>
    </row>
    <row r="27" spans="1:13">
      <c r="A27" s="179" t="s">
        <v>725</v>
      </c>
      <c r="B27" s="205">
        <v>967.63599999999997</v>
      </c>
      <c r="C27" s="206">
        <f t="shared" si="0"/>
        <v>1.4557003556718941E-2</v>
      </c>
      <c r="D27" s="205">
        <v>4766.6549999999997</v>
      </c>
      <c r="E27" s="206">
        <f t="shared" si="1"/>
        <v>7.6384938936575497E-2</v>
      </c>
      <c r="F27" s="205">
        <v>6909.0410000000002</v>
      </c>
      <c r="G27" s="206">
        <f t="shared" si="2"/>
        <v>0.13457892268968558</v>
      </c>
      <c r="H27" s="205">
        <v>9900.8320000000003</v>
      </c>
      <c r="I27" s="206">
        <f t="shared" si="3"/>
        <v>0.16798350285581187</v>
      </c>
      <c r="J27" s="205">
        <v>5941.4050000000007</v>
      </c>
      <c r="K27" s="205">
        <v>5134.1770000000006</v>
      </c>
      <c r="L27" s="205"/>
      <c r="M27" s="179" t="s">
        <v>931</v>
      </c>
    </row>
    <row r="28" spans="1:13">
      <c r="A28" s="179" t="s">
        <v>726</v>
      </c>
      <c r="B28" s="205" t="s">
        <v>714</v>
      </c>
      <c r="C28" s="206" t="str">
        <f t="shared" si="0"/>
        <v>x</v>
      </c>
      <c r="D28" s="205" t="s">
        <v>727</v>
      </c>
      <c r="E28" s="206" t="str">
        <f t="shared" si="1"/>
        <v>x</v>
      </c>
      <c r="F28" s="205">
        <v>13819.437</v>
      </c>
      <c r="G28" s="206">
        <f t="shared" si="2"/>
        <v>0.26918423897585497</v>
      </c>
      <c r="H28" s="205">
        <v>15604.915999999999</v>
      </c>
      <c r="I28" s="206">
        <f t="shared" si="3"/>
        <v>0.26476244132318416</v>
      </c>
      <c r="J28" s="205">
        <v>13818.992</v>
      </c>
      <c r="K28" s="205">
        <v>15604.915999999999</v>
      </c>
      <c r="L28" s="205"/>
      <c r="M28" s="179" t="s">
        <v>932</v>
      </c>
    </row>
    <row r="29" spans="1:13">
      <c r="A29" s="179" t="s">
        <v>728</v>
      </c>
      <c r="B29" s="205">
        <v>403880.35499999998</v>
      </c>
      <c r="C29" s="206">
        <f t="shared" si="0"/>
        <v>6.0759291347406554</v>
      </c>
      <c r="D29" s="205">
        <v>491088.22499999998</v>
      </c>
      <c r="E29" s="206">
        <f t="shared" si="1"/>
        <v>7.8696159212479717</v>
      </c>
      <c r="F29" s="205">
        <v>11381.718000000001</v>
      </c>
      <c r="G29" s="206">
        <f t="shared" si="2"/>
        <v>0.22170071747986483</v>
      </c>
      <c r="H29" s="205">
        <v>15819.427</v>
      </c>
      <c r="I29" s="206">
        <f t="shared" si="3"/>
        <v>0.26840196466638433</v>
      </c>
      <c r="J29" s="205">
        <v>-392498.63699999999</v>
      </c>
      <c r="K29" s="205">
        <v>-475268.79799999995</v>
      </c>
      <c r="L29" s="205"/>
      <c r="M29" s="179" t="s">
        <v>933</v>
      </c>
    </row>
    <row r="30" spans="1:13">
      <c r="A30" s="179" t="s">
        <v>729</v>
      </c>
      <c r="B30" s="205">
        <v>169408.587</v>
      </c>
      <c r="C30" s="206">
        <f t="shared" si="0"/>
        <v>2.5485630996549635</v>
      </c>
      <c r="D30" s="205">
        <v>154578.67499999999</v>
      </c>
      <c r="E30" s="206">
        <f t="shared" si="1"/>
        <v>2.4771003252326316</v>
      </c>
      <c r="F30" s="205">
        <v>32885.966999999997</v>
      </c>
      <c r="G30" s="206">
        <f t="shared" si="2"/>
        <v>0.64057486566783295</v>
      </c>
      <c r="H30" s="205">
        <v>37197.498</v>
      </c>
      <c r="I30" s="206">
        <f t="shared" si="3"/>
        <v>0.63111524481094672</v>
      </c>
      <c r="J30" s="205">
        <v>-136522.62</v>
      </c>
      <c r="K30" s="205">
        <v>-117381.177</v>
      </c>
      <c r="L30" s="205"/>
      <c r="M30" s="179" t="s">
        <v>934</v>
      </c>
    </row>
    <row r="31" spans="1:13">
      <c r="A31" s="179" t="s">
        <v>730</v>
      </c>
      <c r="B31" s="205">
        <v>6359.7209999999995</v>
      </c>
      <c r="C31" s="206">
        <f t="shared" si="0"/>
        <v>9.5674903803434505E-2</v>
      </c>
      <c r="D31" s="205">
        <v>7236.7039999999997</v>
      </c>
      <c r="E31" s="206">
        <f t="shared" si="1"/>
        <v>0.11596710757167691</v>
      </c>
      <c r="F31" s="205">
        <v>2359.4180000000001</v>
      </c>
      <c r="G31" s="206">
        <f t="shared" si="2"/>
        <v>4.5958322235264276E-2</v>
      </c>
      <c r="H31" s="205">
        <v>4019.7950000000001</v>
      </c>
      <c r="I31" s="206">
        <f t="shared" si="3"/>
        <v>6.8202272784981935E-2</v>
      </c>
      <c r="J31" s="205">
        <v>-4000.3029999999994</v>
      </c>
      <c r="K31" s="205">
        <v>-3216.9089999999997</v>
      </c>
      <c r="L31" s="205"/>
      <c r="M31" s="179" t="s">
        <v>935</v>
      </c>
    </row>
    <row r="32" spans="1:13">
      <c r="A32" s="179" t="s">
        <v>731</v>
      </c>
      <c r="B32" s="205">
        <v>317402.99300000002</v>
      </c>
      <c r="C32" s="206">
        <f t="shared" si="0"/>
        <v>4.7749737484077048</v>
      </c>
      <c r="D32" s="205">
        <v>22170.963</v>
      </c>
      <c r="E32" s="206">
        <f t="shared" si="1"/>
        <v>0.35528639159328179</v>
      </c>
      <c r="F32" s="205">
        <v>510422.734</v>
      </c>
      <c r="G32" s="206">
        <f t="shared" si="2"/>
        <v>9.942355481468983</v>
      </c>
      <c r="H32" s="205">
        <v>467303.73300000001</v>
      </c>
      <c r="I32" s="206">
        <f t="shared" si="3"/>
        <v>7.9285577178702802</v>
      </c>
      <c r="J32" s="205">
        <v>193019.74099999998</v>
      </c>
      <c r="K32" s="205">
        <v>445132.77</v>
      </c>
      <c r="L32" s="205"/>
      <c r="M32" s="179" t="s">
        <v>731</v>
      </c>
    </row>
    <row r="33" spans="1:13">
      <c r="A33" s="179" t="s">
        <v>718</v>
      </c>
      <c r="B33" s="205">
        <v>299775.87400000001</v>
      </c>
      <c r="C33" s="206">
        <f t="shared" si="0"/>
        <v>4.5097934182239294</v>
      </c>
      <c r="D33" s="205">
        <v>9693.9699999999993</v>
      </c>
      <c r="E33" s="206">
        <f t="shared" si="1"/>
        <v>0.15534443052895475</v>
      </c>
      <c r="F33" s="205">
        <v>297716.96100000001</v>
      </c>
      <c r="G33" s="206">
        <f t="shared" si="2"/>
        <v>5.799130136559782</v>
      </c>
      <c r="H33" s="205">
        <v>273075.90899999999</v>
      </c>
      <c r="I33" s="206">
        <f t="shared" si="3"/>
        <v>4.6331710041494407</v>
      </c>
      <c r="J33" s="205">
        <v>-2058.9130000000005</v>
      </c>
      <c r="K33" s="205">
        <v>263381.93900000001</v>
      </c>
      <c r="L33" s="205"/>
      <c r="M33" s="179" t="s">
        <v>924</v>
      </c>
    </row>
    <row r="34" spans="1:13">
      <c r="A34" s="179" t="s">
        <v>732</v>
      </c>
      <c r="B34" s="205">
        <v>2875.6849999999999</v>
      </c>
      <c r="C34" s="206">
        <f t="shared" si="0"/>
        <v>4.3261471021131204E-2</v>
      </c>
      <c r="D34" s="205">
        <v>2608.308</v>
      </c>
      <c r="E34" s="206">
        <f t="shared" si="1"/>
        <v>4.1797748590527609E-2</v>
      </c>
      <c r="F34" s="205">
        <v>99771.611000000004</v>
      </c>
      <c r="G34" s="206">
        <f t="shared" si="2"/>
        <v>1.9434181854463422</v>
      </c>
      <c r="H34" s="205">
        <v>87799.202000000005</v>
      </c>
      <c r="I34" s="206">
        <f t="shared" si="3"/>
        <v>1.4896543542911347</v>
      </c>
      <c r="J34" s="205">
        <v>96895.926000000007</v>
      </c>
      <c r="K34" s="205">
        <v>85190.894</v>
      </c>
      <c r="L34" s="205"/>
      <c r="M34" s="179" t="s">
        <v>936</v>
      </c>
    </row>
    <row r="35" spans="1:13">
      <c r="A35" s="179" t="s">
        <v>733</v>
      </c>
      <c r="B35" s="205">
        <v>119.126</v>
      </c>
      <c r="C35" s="206">
        <f t="shared" si="0"/>
        <v>1.79211770303885E-3</v>
      </c>
      <c r="D35" s="205">
        <v>32.274999999999999</v>
      </c>
      <c r="E35" s="206">
        <f t="shared" si="1"/>
        <v>5.1720208493754509E-4</v>
      </c>
      <c r="F35" s="205">
        <v>24284.321</v>
      </c>
      <c r="G35" s="206">
        <f t="shared" si="2"/>
        <v>0.47302625044930369</v>
      </c>
      <c r="H35" s="205">
        <v>29337.552</v>
      </c>
      <c r="I35" s="206">
        <f t="shared" si="3"/>
        <v>0.49775864797771835</v>
      </c>
      <c r="J35" s="205">
        <v>24165.195</v>
      </c>
      <c r="K35" s="205">
        <v>29305.276999999998</v>
      </c>
      <c r="L35" s="205"/>
      <c r="M35" s="179" t="s">
        <v>937</v>
      </c>
    </row>
    <row r="36" spans="1:13">
      <c r="A36" s="179" t="s">
        <v>734</v>
      </c>
      <c r="B36" s="205">
        <v>13742.554</v>
      </c>
      <c r="C36" s="206">
        <f t="shared" si="0"/>
        <v>0.20674138566196598</v>
      </c>
      <c r="D36" s="205">
        <v>8663.4740000000002</v>
      </c>
      <c r="E36" s="206">
        <f t="shared" si="1"/>
        <v>0.13883088506900743</v>
      </c>
      <c r="F36" s="205">
        <v>71770.692999999999</v>
      </c>
      <c r="G36" s="206">
        <f t="shared" si="2"/>
        <v>1.3979975722581697</v>
      </c>
      <c r="H36" s="205">
        <v>59245.576999999997</v>
      </c>
      <c r="I36" s="206">
        <f t="shared" si="3"/>
        <v>1.0051962858448382</v>
      </c>
      <c r="J36" s="205">
        <v>58028.138999999996</v>
      </c>
      <c r="K36" s="205">
        <v>50582.102999999996</v>
      </c>
      <c r="L36" s="205"/>
      <c r="M36" s="179" t="s">
        <v>938</v>
      </c>
    </row>
    <row r="37" spans="1:13">
      <c r="A37" s="179" t="s">
        <v>735</v>
      </c>
      <c r="B37" s="205">
        <v>889.75400000000002</v>
      </c>
      <c r="C37" s="206">
        <f t="shared" si="0"/>
        <v>1.3385355797639718E-2</v>
      </c>
      <c r="D37" s="205">
        <v>1172.9359999999999</v>
      </c>
      <c r="E37" s="206">
        <f t="shared" si="1"/>
        <v>1.8796125319854515E-2</v>
      </c>
      <c r="F37" s="205">
        <v>16879.148000000001</v>
      </c>
      <c r="G37" s="206">
        <f t="shared" si="2"/>
        <v>0.32878333675538485</v>
      </c>
      <c r="H37" s="205">
        <v>17845.492999999999</v>
      </c>
      <c r="I37" s="206">
        <f t="shared" si="3"/>
        <v>0.30277742560714799</v>
      </c>
      <c r="J37" s="205">
        <v>15989.394</v>
      </c>
      <c r="K37" s="205">
        <v>16672.556999999997</v>
      </c>
      <c r="L37" s="205"/>
      <c r="M37" s="179" t="s">
        <v>939</v>
      </c>
    </row>
    <row r="38" spans="1:13">
      <c r="A38" s="179" t="s">
        <v>736</v>
      </c>
      <c r="B38" s="205">
        <v>5971529.2049999991</v>
      </c>
      <c r="C38" s="206">
        <f t="shared" si="0"/>
        <v>89.834991542518082</v>
      </c>
      <c r="D38" s="205">
        <v>6228983.0439999988</v>
      </c>
      <c r="E38" s="206">
        <f t="shared" si="1"/>
        <v>99.818528811693753</v>
      </c>
      <c r="F38" s="205">
        <v>3940800.6090000006</v>
      </c>
      <c r="G38" s="206">
        <f t="shared" si="2"/>
        <v>76.761550625343929</v>
      </c>
      <c r="H38" s="205">
        <v>5790452.0940000005</v>
      </c>
      <c r="I38" s="206">
        <f t="shared" si="3"/>
        <v>98.244311777928445</v>
      </c>
      <c r="J38" s="205">
        <v>-2030728.5959999985</v>
      </c>
      <c r="K38" s="205">
        <v>-438530.94999999832</v>
      </c>
      <c r="L38" s="205"/>
      <c r="M38" s="179" t="s">
        <v>940</v>
      </c>
    </row>
    <row r="39" spans="1:13">
      <c r="A39" s="179" t="s">
        <v>737</v>
      </c>
      <c r="B39" s="205">
        <v>769316.52399999998</v>
      </c>
      <c r="C39" s="206">
        <f t="shared" si="0"/>
        <v>11.573508402034085</v>
      </c>
      <c r="D39" s="205">
        <v>1273144.9060000002</v>
      </c>
      <c r="E39" s="206">
        <f t="shared" si="1"/>
        <v>20.401958166098066</v>
      </c>
      <c r="F39" s="205">
        <v>580173.64600000007</v>
      </c>
      <c r="G39" s="206">
        <f t="shared" si="2"/>
        <v>11.301010408192253</v>
      </c>
      <c r="H39" s="205">
        <v>1835439.1070000001</v>
      </c>
      <c r="I39" s="206">
        <f t="shared" si="3"/>
        <v>31.141169799912095</v>
      </c>
      <c r="J39" s="205">
        <v>-189142.87799999991</v>
      </c>
      <c r="K39" s="205">
        <v>562294.20099999988</v>
      </c>
      <c r="L39" s="205"/>
      <c r="M39" s="179" t="s">
        <v>941</v>
      </c>
    </row>
    <row r="40" spans="1:13">
      <c r="A40" s="179" t="s">
        <v>738</v>
      </c>
      <c r="B40" s="205">
        <v>46.609000000000002</v>
      </c>
      <c r="C40" s="206">
        <f t="shared" si="0"/>
        <v>7.0118038061328148E-4</v>
      </c>
      <c r="D40" s="205">
        <v>82.218000000000004</v>
      </c>
      <c r="E40" s="206">
        <f t="shared" si="1"/>
        <v>1.3175312476962073E-3</v>
      </c>
      <c r="F40" s="205">
        <v>2307.5509999999999</v>
      </c>
      <c r="G40" s="206">
        <f t="shared" si="2"/>
        <v>4.4948022110667257E-2</v>
      </c>
      <c r="H40" s="205">
        <v>2968.625</v>
      </c>
      <c r="I40" s="206">
        <f t="shared" si="3"/>
        <v>5.0367486910729772E-2</v>
      </c>
      <c r="J40" s="205">
        <v>2260.942</v>
      </c>
      <c r="K40" s="205">
        <v>2886.4070000000002</v>
      </c>
      <c r="L40" s="205"/>
      <c r="M40" s="179" t="s">
        <v>942</v>
      </c>
    </row>
    <row r="41" spans="1:13">
      <c r="A41" s="179" t="s">
        <v>739</v>
      </c>
      <c r="B41" s="205">
        <v>230.64400000000001</v>
      </c>
      <c r="C41" s="206">
        <f t="shared" si="0"/>
        <v>3.4697815380327767E-3</v>
      </c>
      <c r="D41" s="205">
        <v>368.41199999999998</v>
      </c>
      <c r="E41" s="206">
        <f t="shared" si="1"/>
        <v>5.9037476224945273E-3</v>
      </c>
      <c r="F41" s="205">
        <v>2301.0169999999998</v>
      </c>
      <c r="G41" s="206">
        <f t="shared" si="2"/>
        <v>4.4820748487474915E-2</v>
      </c>
      <c r="H41" s="205">
        <v>2590.0100000000002</v>
      </c>
      <c r="I41" s="206">
        <f t="shared" si="3"/>
        <v>4.3943675868005974E-2</v>
      </c>
      <c r="J41" s="205">
        <v>2070.3729999999996</v>
      </c>
      <c r="K41" s="205">
        <v>2221.5980000000004</v>
      </c>
      <c r="L41" s="205"/>
      <c r="M41" s="179" t="s">
        <v>943</v>
      </c>
    </row>
    <row r="42" spans="1:13">
      <c r="A42" s="179" t="s">
        <v>740</v>
      </c>
      <c r="B42" s="205">
        <v>1569.3389999999999</v>
      </c>
      <c r="C42" s="206">
        <f t="shared" si="0"/>
        <v>2.3608953578306044E-2</v>
      </c>
      <c r="D42" s="205">
        <v>2625.3420000000001</v>
      </c>
      <c r="E42" s="206">
        <f t="shared" si="1"/>
        <v>4.2070715912443213E-2</v>
      </c>
      <c r="F42" s="205">
        <v>707.17</v>
      </c>
      <c r="G42" s="206">
        <f t="shared" si="2"/>
        <v>1.3774730350922065E-2</v>
      </c>
      <c r="H42" s="205">
        <v>924.85299999999995</v>
      </c>
      <c r="I42" s="206">
        <f t="shared" si="3"/>
        <v>1.5691615266949902E-2</v>
      </c>
      <c r="J42" s="205">
        <v>-862.16899999999998</v>
      </c>
      <c r="K42" s="205">
        <v>-1700.489</v>
      </c>
      <c r="L42" s="205"/>
      <c r="M42" s="179" t="s">
        <v>944</v>
      </c>
    </row>
    <row r="43" spans="1:13">
      <c r="A43" s="179" t="s">
        <v>741</v>
      </c>
      <c r="B43" s="205">
        <v>968.31399999999996</v>
      </c>
      <c r="C43" s="206">
        <f t="shared" si="0"/>
        <v>1.4567203309943764E-2</v>
      </c>
      <c r="D43" s="205">
        <v>2132.683</v>
      </c>
      <c r="E43" s="206">
        <f t="shared" si="1"/>
        <v>3.4175928554945272E-2</v>
      </c>
      <c r="F43" s="205">
        <v>5477.8109999999997</v>
      </c>
      <c r="G43" s="206">
        <f t="shared" si="2"/>
        <v>0.10670046726857015</v>
      </c>
      <c r="H43" s="205">
        <v>4048.076</v>
      </c>
      <c r="I43" s="206">
        <f t="shared" si="3"/>
        <v>6.8682105332818849E-2</v>
      </c>
      <c r="J43" s="205">
        <v>4509.4969999999994</v>
      </c>
      <c r="K43" s="205">
        <v>1915.393</v>
      </c>
      <c r="L43" s="205"/>
      <c r="M43" s="179" t="s">
        <v>945</v>
      </c>
    </row>
    <row r="44" spans="1:13">
      <c r="A44" s="179" t="s">
        <v>711</v>
      </c>
      <c r="B44" s="205">
        <v>116190.306</v>
      </c>
      <c r="C44" s="206">
        <f t="shared" si="0"/>
        <v>1.747953463594019</v>
      </c>
      <c r="D44" s="205">
        <v>122449.52899999999</v>
      </c>
      <c r="E44" s="206">
        <f t="shared" si="1"/>
        <v>1.962235528998308</v>
      </c>
      <c r="F44" s="205">
        <v>202119.76</v>
      </c>
      <c r="G44" s="206">
        <f t="shared" si="2"/>
        <v>3.9370239017394457</v>
      </c>
      <c r="H44" s="205">
        <v>210574.565</v>
      </c>
      <c r="I44" s="206">
        <f t="shared" si="3"/>
        <v>3.5727354065838957</v>
      </c>
      <c r="J44" s="205">
        <v>85929.454000000012</v>
      </c>
      <c r="K44" s="205">
        <v>88125.036000000007</v>
      </c>
      <c r="L44" s="205"/>
      <c r="M44" s="179" t="s">
        <v>918</v>
      </c>
    </row>
    <row r="45" spans="1:13">
      <c r="A45" s="179" t="s">
        <v>742</v>
      </c>
      <c r="B45" s="205">
        <v>204.09299999999999</v>
      </c>
      <c r="C45" s="206">
        <f t="shared" si="0"/>
        <v>3.0703513789291006E-3</v>
      </c>
      <c r="D45" s="205" t="s">
        <v>727</v>
      </c>
      <c r="E45" s="206" t="str">
        <f t="shared" si="1"/>
        <v>x</v>
      </c>
      <c r="F45" s="205">
        <v>447.05900000000003</v>
      </c>
      <c r="G45" s="206">
        <f t="shared" si="2"/>
        <v>8.7081142807993381E-3</v>
      </c>
      <c r="H45" s="205">
        <v>564.46900000000005</v>
      </c>
      <c r="I45" s="206">
        <f t="shared" si="3"/>
        <v>9.5771223947156443E-3</v>
      </c>
      <c r="J45" s="205">
        <v>242.96600000000004</v>
      </c>
      <c r="K45" s="205">
        <v>564.46900000000005</v>
      </c>
      <c r="L45" s="205"/>
      <c r="M45" s="179" t="s">
        <v>946</v>
      </c>
    </row>
    <row r="46" spans="1:13">
      <c r="A46" s="179" t="s">
        <v>743</v>
      </c>
      <c r="B46" s="205">
        <v>55.993000000000002</v>
      </c>
      <c r="C46" s="206">
        <f t="shared" si="0"/>
        <v>8.4235218630907059E-4</v>
      </c>
      <c r="D46" s="205">
        <v>22.648</v>
      </c>
      <c r="E46" s="206">
        <f t="shared" si="1"/>
        <v>3.6293083871930356E-4</v>
      </c>
      <c r="F46" s="205">
        <v>57649.491999999998</v>
      </c>
      <c r="G46" s="206">
        <f t="shared" si="2"/>
        <v>1.1229353722126771</v>
      </c>
      <c r="H46" s="205">
        <v>168976.58900000001</v>
      </c>
      <c r="I46" s="206">
        <f t="shared" si="3"/>
        <v>2.8669589910067002</v>
      </c>
      <c r="J46" s="205">
        <v>57593.498999999996</v>
      </c>
      <c r="K46" s="205">
        <v>168953.94100000002</v>
      </c>
      <c r="L46" s="205"/>
      <c r="M46" s="179" t="s">
        <v>947</v>
      </c>
    </row>
    <row r="47" spans="1:13">
      <c r="A47" s="179" t="s">
        <v>712</v>
      </c>
      <c r="B47" s="205">
        <v>8335.2710000000006</v>
      </c>
      <c r="C47" s="206">
        <f t="shared" si="0"/>
        <v>0.12539484846906923</v>
      </c>
      <c r="D47" s="205">
        <v>10096.977000000001</v>
      </c>
      <c r="E47" s="206">
        <f t="shared" si="1"/>
        <v>0.1618025578920663</v>
      </c>
      <c r="F47" s="205">
        <v>3618.7739999999999</v>
      </c>
      <c r="G47" s="206">
        <f t="shared" si="2"/>
        <v>7.0488900902085275E-2</v>
      </c>
      <c r="H47" s="205">
        <v>3836.6979999999999</v>
      </c>
      <c r="I47" s="206">
        <f t="shared" si="3"/>
        <v>6.5095738362178815E-2</v>
      </c>
      <c r="J47" s="205">
        <v>-4716.4970000000012</v>
      </c>
      <c r="K47" s="205">
        <v>-6260.2790000000005</v>
      </c>
      <c r="L47" s="205"/>
      <c r="M47" s="179" t="s">
        <v>919</v>
      </c>
    </row>
    <row r="48" spans="1:13">
      <c r="A48" s="179" t="s">
        <v>713</v>
      </c>
      <c r="B48" s="205">
        <v>43.012999999999998</v>
      </c>
      <c r="C48" s="206">
        <f t="shared" si="0"/>
        <v>6.4708257442380387E-4</v>
      </c>
      <c r="D48" s="205">
        <v>31.076000000000001</v>
      </c>
      <c r="E48" s="206">
        <f t="shared" si="1"/>
        <v>4.9798828788595367E-4</v>
      </c>
      <c r="F48" s="205">
        <v>43.103999999999999</v>
      </c>
      <c r="G48" s="206">
        <f t="shared" si="2"/>
        <v>8.3960854822199009E-4</v>
      </c>
      <c r="H48" s="205">
        <v>32.026000000000003</v>
      </c>
      <c r="I48" s="206">
        <f t="shared" si="3"/>
        <v>5.4337248248028356E-4</v>
      </c>
      <c r="J48" s="205" t="s">
        <v>714</v>
      </c>
      <c r="K48" s="205">
        <v>0.95000000000000284</v>
      </c>
      <c r="L48" s="205"/>
      <c r="M48" s="179" t="s">
        <v>920</v>
      </c>
    </row>
    <row r="49" spans="1:13">
      <c r="A49" s="179" t="s">
        <v>744</v>
      </c>
      <c r="B49" s="205">
        <v>8609.6470000000008</v>
      </c>
      <c r="C49" s="206">
        <f t="shared" si="0"/>
        <v>0.12952252913398693</v>
      </c>
      <c r="D49" s="205">
        <v>10107.227000000001</v>
      </c>
      <c r="E49" s="206">
        <f t="shared" si="1"/>
        <v>0.16196681262082263</v>
      </c>
      <c r="F49" s="205">
        <v>2699.5940000000001</v>
      </c>
      <c r="G49" s="206">
        <f t="shared" si="2"/>
        <v>5.2584497938214445E-2</v>
      </c>
      <c r="H49" s="205">
        <v>5877.8779999999997</v>
      </c>
      <c r="I49" s="206">
        <f t="shared" si="3"/>
        <v>9.9727632566547292E-2</v>
      </c>
      <c r="J49" s="205">
        <v>-5910.0530000000008</v>
      </c>
      <c r="K49" s="205">
        <v>-4229.3490000000011</v>
      </c>
      <c r="L49" s="205"/>
      <c r="M49" s="179" t="s">
        <v>948</v>
      </c>
    </row>
    <row r="50" spans="1:13">
      <c r="A50" s="179" t="s">
        <v>745</v>
      </c>
      <c r="B50" s="205" t="s">
        <v>714</v>
      </c>
      <c r="C50" s="206" t="str">
        <f t="shared" si="0"/>
        <v>x</v>
      </c>
      <c r="D50" s="205">
        <v>3.1819999999999999</v>
      </c>
      <c r="E50" s="206">
        <f t="shared" si="1"/>
        <v>5.0991077746592374E-5</v>
      </c>
      <c r="F50" s="205">
        <v>667.15599999999995</v>
      </c>
      <c r="G50" s="206">
        <f t="shared" si="2"/>
        <v>1.2995310889884698E-2</v>
      </c>
      <c r="H50" s="205">
        <v>199.709</v>
      </c>
      <c r="I50" s="206">
        <f t="shared" si="3"/>
        <v>3.3883836602652518E-3</v>
      </c>
      <c r="J50" s="205">
        <v>666.83399999999995</v>
      </c>
      <c r="K50" s="205">
        <v>196.52700000000002</v>
      </c>
      <c r="L50" s="205"/>
      <c r="M50" s="179" t="s">
        <v>949</v>
      </c>
    </row>
    <row r="51" spans="1:13">
      <c r="A51" s="179" t="s">
        <v>746</v>
      </c>
      <c r="B51" s="205">
        <v>1488.3689999999999</v>
      </c>
      <c r="C51" s="206">
        <f t="shared" si="0"/>
        <v>2.2390850306014055E-2</v>
      </c>
      <c r="D51" s="205">
        <v>998.11800000000005</v>
      </c>
      <c r="E51" s="206">
        <f t="shared" si="1"/>
        <v>1.5994692815296443E-2</v>
      </c>
      <c r="F51" s="205">
        <v>5551.2269999999999</v>
      </c>
      <c r="G51" s="206">
        <f t="shared" si="2"/>
        <v>0.10813051323127118</v>
      </c>
      <c r="H51" s="205">
        <v>7376.4089999999997</v>
      </c>
      <c r="I51" s="206">
        <f t="shared" si="3"/>
        <v>0.12515261569099811</v>
      </c>
      <c r="J51" s="205">
        <v>4062.8580000000002</v>
      </c>
      <c r="K51" s="205">
        <v>6378.2909999999993</v>
      </c>
      <c r="L51" s="205"/>
      <c r="M51" s="179" t="s">
        <v>950</v>
      </c>
    </row>
    <row r="52" spans="1:13">
      <c r="A52" s="179" t="s">
        <v>715</v>
      </c>
      <c r="B52" s="205">
        <v>94796.475000000006</v>
      </c>
      <c r="C52" s="206">
        <f t="shared" si="0"/>
        <v>1.4261071557273792</v>
      </c>
      <c r="D52" s="205">
        <v>9967.4940000000006</v>
      </c>
      <c r="E52" s="206">
        <f t="shared" si="1"/>
        <v>0.15972761203415869</v>
      </c>
      <c r="F52" s="205">
        <v>51788.027999999998</v>
      </c>
      <c r="G52" s="206">
        <f t="shared" si="2"/>
        <v>1.0087618551494009</v>
      </c>
      <c r="H52" s="205">
        <v>69722.361000000004</v>
      </c>
      <c r="I52" s="206">
        <f t="shared" si="3"/>
        <v>1.1829517386172643</v>
      </c>
      <c r="J52" s="205">
        <v>-43008.447000000007</v>
      </c>
      <c r="K52" s="205">
        <v>59754.867000000006</v>
      </c>
      <c r="L52" s="205"/>
      <c r="M52" s="179" t="s">
        <v>921</v>
      </c>
    </row>
    <row r="53" spans="1:13">
      <c r="A53" s="179" t="s">
        <v>747</v>
      </c>
      <c r="B53" s="205">
        <v>160064.834</v>
      </c>
      <c r="C53" s="206">
        <f t="shared" si="0"/>
        <v>2.4079967651509731</v>
      </c>
      <c r="D53" s="205">
        <v>312975.29100000003</v>
      </c>
      <c r="E53" s="206">
        <f t="shared" si="1"/>
        <v>5.0153825883542966</v>
      </c>
      <c r="F53" s="205">
        <v>56057.381000000001</v>
      </c>
      <c r="G53" s="206">
        <f t="shared" si="2"/>
        <v>1.091923169045494</v>
      </c>
      <c r="H53" s="205">
        <v>52947.974000000002</v>
      </c>
      <c r="I53" s="206">
        <f t="shared" si="3"/>
        <v>0.89834734511589043</v>
      </c>
      <c r="J53" s="205">
        <v>-104007.45300000001</v>
      </c>
      <c r="K53" s="205">
        <v>-260027.31700000004</v>
      </c>
      <c r="L53" s="205"/>
      <c r="M53" s="179" t="s">
        <v>951</v>
      </c>
    </row>
    <row r="54" spans="1:13">
      <c r="A54" s="179" t="s">
        <v>748</v>
      </c>
      <c r="B54" s="205">
        <v>268.745</v>
      </c>
      <c r="C54" s="206">
        <f t="shared" si="0"/>
        <v>4.0429685551699526E-3</v>
      </c>
      <c r="D54" s="205">
        <v>296.95499999999998</v>
      </c>
      <c r="E54" s="206">
        <f t="shared" si="1"/>
        <v>4.7586598027150647E-3</v>
      </c>
      <c r="F54" s="205">
        <v>682.69</v>
      </c>
      <c r="G54" s="206">
        <f t="shared" si="2"/>
        <v>1.329789253400312E-2</v>
      </c>
      <c r="H54" s="205">
        <v>223.435</v>
      </c>
      <c r="I54" s="206">
        <f t="shared" si="3"/>
        <v>3.7909333236427322E-3</v>
      </c>
      <c r="J54" s="205">
        <v>413.94500000000005</v>
      </c>
      <c r="K54" s="205">
        <v>-73.519999999999982</v>
      </c>
      <c r="L54" s="205"/>
      <c r="M54" s="179" t="s">
        <v>952</v>
      </c>
    </row>
    <row r="55" spans="1:13">
      <c r="A55" s="179" t="s">
        <v>749</v>
      </c>
      <c r="B55" s="205">
        <v>266037.83199999999</v>
      </c>
      <c r="C55" s="206">
        <f t="shared" si="0"/>
        <v>4.0022422343172392</v>
      </c>
      <c r="D55" s="205">
        <v>357968.72700000001</v>
      </c>
      <c r="E55" s="206">
        <f t="shared" si="1"/>
        <v>5.7363957225976421</v>
      </c>
      <c r="F55" s="205">
        <v>172863.00099999999</v>
      </c>
      <c r="G55" s="206">
        <f t="shared" si="2"/>
        <v>3.3671411774059576</v>
      </c>
      <c r="H55" s="205">
        <v>185511.21</v>
      </c>
      <c r="I55" s="206">
        <f t="shared" si="3"/>
        <v>3.1474953695628924</v>
      </c>
      <c r="J55" s="205">
        <v>-93174.831000000006</v>
      </c>
      <c r="K55" s="205">
        <v>-172457.51700000002</v>
      </c>
      <c r="L55" s="205"/>
      <c r="M55" s="179" t="s">
        <v>953</v>
      </c>
    </row>
    <row r="56" spans="1:13">
      <c r="A56" s="179" t="s">
        <v>750</v>
      </c>
      <c r="B56" s="205">
        <v>105393.59</v>
      </c>
      <c r="C56" s="206">
        <f t="shared" si="0"/>
        <v>1.5855289225342775</v>
      </c>
      <c r="D56" s="205">
        <v>133337.99400000001</v>
      </c>
      <c r="E56" s="206">
        <f t="shared" si="1"/>
        <v>2.1367215646224595</v>
      </c>
      <c r="F56" s="205">
        <v>8401.2240000000002</v>
      </c>
      <c r="G56" s="206">
        <f t="shared" si="2"/>
        <v>0.16364466142185738</v>
      </c>
      <c r="H56" s="205">
        <v>11144.608</v>
      </c>
      <c r="I56" s="206">
        <f t="shared" si="3"/>
        <v>0.18908615859706576</v>
      </c>
      <c r="J56" s="205">
        <v>-96992.365999999995</v>
      </c>
      <c r="K56" s="205">
        <v>-122193.386</v>
      </c>
      <c r="L56" s="205"/>
      <c r="M56" s="179" t="s">
        <v>954</v>
      </c>
    </row>
    <row r="57" spans="1:13">
      <c r="A57" s="179" t="s">
        <v>751</v>
      </c>
      <c r="B57" s="205" t="s">
        <v>727</v>
      </c>
      <c r="C57" s="206" t="str">
        <f t="shared" si="0"/>
        <v>x</v>
      </c>
      <c r="D57" s="205" t="s">
        <v>714</v>
      </c>
      <c r="E57" s="206" t="str">
        <f t="shared" si="1"/>
        <v>x</v>
      </c>
      <c r="F57" s="205">
        <v>1.3560000000000001</v>
      </c>
      <c r="G57" s="206">
        <f t="shared" si="2"/>
        <v>2.6413075152863271E-5</v>
      </c>
      <c r="H57" s="205">
        <v>2.13</v>
      </c>
      <c r="I57" s="206">
        <f t="shared" si="3"/>
        <v>3.6138868034815581E-5</v>
      </c>
      <c r="J57" s="205">
        <v>1.3560000000000001</v>
      </c>
      <c r="K57" s="205">
        <v>1.6619999999999999</v>
      </c>
      <c r="L57" s="205"/>
      <c r="M57" s="179" t="s">
        <v>955</v>
      </c>
    </row>
    <row r="58" spans="1:13">
      <c r="A58" s="179" t="s">
        <v>752</v>
      </c>
      <c r="B58" s="205">
        <v>26.434000000000001</v>
      </c>
      <c r="C58" s="206">
        <f t="shared" si="0"/>
        <v>3.976700246976224E-4</v>
      </c>
      <c r="D58" s="205">
        <v>22.37</v>
      </c>
      <c r="E58" s="206">
        <f t="shared" si="1"/>
        <v>3.5847592997840079E-4</v>
      </c>
      <c r="F58" s="205">
        <v>863.84400000000005</v>
      </c>
      <c r="G58" s="206">
        <f t="shared" si="2"/>
        <v>1.6826531336541314E-2</v>
      </c>
      <c r="H58" s="205">
        <v>380.75</v>
      </c>
      <c r="I58" s="206">
        <f t="shared" si="3"/>
        <v>6.4600347437821755E-3</v>
      </c>
      <c r="J58" s="205">
        <v>837.41000000000008</v>
      </c>
      <c r="K58" s="205">
        <v>358.38</v>
      </c>
      <c r="L58" s="205"/>
      <c r="M58" s="179" t="s">
        <v>956</v>
      </c>
    </row>
    <row r="59" spans="1:13">
      <c r="A59" s="179" t="s">
        <v>753</v>
      </c>
      <c r="B59" s="205">
        <v>4986.6940000000004</v>
      </c>
      <c r="C59" s="206">
        <f t="shared" si="0"/>
        <v>7.5019245144113095E-2</v>
      </c>
      <c r="D59" s="205">
        <v>17135.113000000001</v>
      </c>
      <c r="E59" s="206">
        <f t="shared" si="1"/>
        <v>0.27458764273401814</v>
      </c>
      <c r="F59" s="205">
        <v>5926.4070000000002</v>
      </c>
      <c r="G59" s="206">
        <f t="shared" si="2"/>
        <v>0.11543852026360986</v>
      </c>
      <c r="H59" s="205">
        <v>7563.9340000000002</v>
      </c>
      <c r="I59" s="206">
        <f t="shared" si="3"/>
        <v>0.12833427823946236</v>
      </c>
      <c r="J59" s="205">
        <v>939.71299999999974</v>
      </c>
      <c r="K59" s="205">
        <v>-9571.1790000000001</v>
      </c>
      <c r="L59" s="205"/>
      <c r="M59" s="179" t="s">
        <v>957</v>
      </c>
    </row>
    <row r="60" spans="1:13">
      <c r="A60" s="179" t="s">
        <v>754</v>
      </c>
      <c r="B60" s="205" t="s">
        <v>727</v>
      </c>
      <c r="C60" s="206" t="str">
        <f t="shared" si="0"/>
        <v>x</v>
      </c>
      <c r="D60" s="205">
        <v>292523.08199999999</v>
      </c>
      <c r="E60" s="206">
        <f t="shared" si="1"/>
        <v>4.6876389745238258</v>
      </c>
      <c r="F60" s="205" t="s">
        <v>727</v>
      </c>
      <c r="G60" s="206" t="str">
        <f t="shared" si="2"/>
        <v>x</v>
      </c>
      <c r="H60" s="205">
        <v>1099972.798</v>
      </c>
      <c r="I60" s="206">
        <f t="shared" si="3"/>
        <v>18.662803656717774</v>
      </c>
      <c r="J60" s="205" t="s">
        <v>727</v>
      </c>
      <c r="K60" s="205">
        <v>807449.71600000001</v>
      </c>
      <c r="L60" s="205"/>
      <c r="M60" s="179" t="s">
        <v>958</v>
      </c>
    </row>
    <row r="61" spans="1:13">
      <c r="A61" s="179" t="s">
        <v>755</v>
      </c>
      <c r="B61" s="205">
        <v>1392118.4850000003</v>
      </c>
      <c r="C61" s="206">
        <f t="shared" si="0"/>
        <v>20.942868741468061</v>
      </c>
      <c r="D61" s="205">
        <v>911064.598</v>
      </c>
      <c r="E61" s="206">
        <f t="shared" si="1"/>
        <v>14.599674968191678</v>
      </c>
      <c r="F61" s="205">
        <v>1043411.3210000002</v>
      </c>
      <c r="G61" s="206">
        <f t="shared" si="2"/>
        <v>20.324263744042295</v>
      </c>
      <c r="H61" s="205">
        <v>1225463.4180000005</v>
      </c>
      <c r="I61" s="206">
        <f t="shared" si="3"/>
        <v>20.791953401218812</v>
      </c>
      <c r="J61" s="205">
        <v>-348707.16400000011</v>
      </c>
      <c r="K61" s="205">
        <v>314398.82000000053</v>
      </c>
      <c r="L61" s="205"/>
      <c r="M61" s="179" t="s">
        <v>755</v>
      </c>
    </row>
    <row r="62" spans="1:13">
      <c r="A62" s="179" t="s">
        <v>718</v>
      </c>
      <c r="B62" s="205">
        <v>299775.87400000001</v>
      </c>
      <c r="C62" s="206">
        <f t="shared" si="0"/>
        <v>4.5097934182239294</v>
      </c>
      <c r="D62" s="205">
        <v>9693.9699999999993</v>
      </c>
      <c r="E62" s="206">
        <f t="shared" si="1"/>
        <v>0.15534443052895475</v>
      </c>
      <c r="F62" s="205">
        <v>297716.96100000001</v>
      </c>
      <c r="G62" s="206">
        <f t="shared" si="2"/>
        <v>5.799130136559782</v>
      </c>
      <c r="H62" s="205">
        <v>273075.90899999999</v>
      </c>
      <c r="I62" s="206">
        <f t="shared" si="3"/>
        <v>4.6331710041494407</v>
      </c>
      <c r="J62" s="205">
        <v>-2058.9130000000005</v>
      </c>
      <c r="K62" s="205">
        <v>263381.93900000001</v>
      </c>
      <c r="L62" s="205"/>
      <c r="M62" s="179" t="s">
        <v>924</v>
      </c>
    </row>
    <row r="63" spans="1:13">
      <c r="A63" s="179" t="s">
        <v>756</v>
      </c>
      <c r="B63" s="205" t="s">
        <v>727</v>
      </c>
      <c r="C63" s="206" t="str">
        <f t="shared" si="0"/>
        <v>x</v>
      </c>
      <c r="D63" s="205">
        <v>0.97099999999999997</v>
      </c>
      <c r="E63" s="206">
        <f t="shared" si="1"/>
        <v>1.5560130889987803E-5</v>
      </c>
      <c r="F63" s="205">
        <v>2338.819</v>
      </c>
      <c r="G63" s="206">
        <f t="shared" si="2"/>
        <v>4.5557081132702452E-2</v>
      </c>
      <c r="H63" s="205">
        <v>1982.1969999999999</v>
      </c>
      <c r="I63" s="206">
        <f t="shared" si="3"/>
        <v>3.3631152958688897E-2</v>
      </c>
      <c r="J63" s="205">
        <v>2338.819</v>
      </c>
      <c r="K63" s="205">
        <v>1981.2259999999999</v>
      </c>
      <c r="L63" s="205"/>
      <c r="M63" s="179" t="s">
        <v>959</v>
      </c>
    </row>
    <row r="64" spans="1:13">
      <c r="A64" s="179" t="s">
        <v>757</v>
      </c>
      <c r="B64" s="205" t="s">
        <v>727</v>
      </c>
      <c r="C64" s="206" t="str">
        <f t="shared" si="0"/>
        <v>x</v>
      </c>
      <c r="D64" s="205">
        <v>0.93799999999999994</v>
      </c>
      <c r="E64" s="206">
        <f t="shared" si="1"/>
        <v>1.503131078765042E-5</v>
      </c>
      <c r="F64" s="205">
        <v>178.471</v>
      </c>
      <c r="G64" s="206">
        <f t="shared" si="2"/>
        <v>3.4763775336332315E-3</v>
      </c>
      <c r="H64" s="205">
        <v>834.05499999999995</v>
      </c>
      <c r="I64" s="206">
        <f t="shared" si="3"/>
        <v>1.4151081492384088E-2</v>
      </c>
      <c r="J64" s="205">
        <v>178.471</v>
      </c>
      <c r="K64" s="205">
        <v>833.11699999999996</v>
      </c>
      <c r="L64" s="205"/>
      <c r="M64" s="179" t="s">
        <v>960</v>
      </c>
    </row>
    <row r="65" spans="1:13">
      <c r="A65" s="179" t="s">
        <v>758</v>
      </c>
      <c r="B65" s="205">
        <v>697.52599999999995</v>
      </c>
      <c r="C65" s="206">
        <f t="shared" si="0"/>
        <v>1.0493500100145031E-2</v>
      </c>
      <c r="D65" s="205">
        <v>903.73900000000003</v>
      </c>
      <c r="E65" s="206">
        <f t="shared" si="1"/>
        <v>1.4482283347463118E-2</v>
      </c>
      <c r="F65" s="205">
        <v>1596.78</v>
      </c>
      <c r="G65" s="206">
        <f t="shared" si="2"/>
        <v>3.1103149072705765E-2</v>
      </c>
      <c r="H65" s="205">
        <v>5447.585</v>
      </c>
      <c r="I65" s="206">
        <f t="shared" si="3"/>
        <v>9.2427021325559092E-2</v>
      </c>
      <c r="J65" s="205">
        <v>899.25400000000002</v>
      </c>
      <c r="K65" s="205">
        <v>4543.8459999999995</v>
      </c>
      <c r="L65" s="205"/>
      <c r="M65" s="179" t="s">
        <v>961</v>
      </c>
    </row>
    <row r="66" spans="1:13">
      <c r="A66" s="179" t="s">
        <v>759</v>
      </c>
      <c r="B66" s="205" t="s">
        <v>727</v>
      </c>
      <c r="C66" s="206" t="str">
        <f t="shared" si="0"/>
        <v>x</v>
      </c>
      <c r="D66" s="205" t="s">
        <v>714</v>
      </c>
      <c r="E66" s="206" t="str">
        <f t="shared" si="1"/>
        <v>x</v>
      </c>
      <c r="F66" s="205">
        <v>30.884</v>
      </c>
      <c r="G66" s="206">
        <f t="shared" si="2"/>
        <v>6.0157921314235206E-4</v>
      </c>
      <c r="H66" s="205">
        <v>23.539000000000001</v>
      </c>
      <c r="I66" s="206">
        <f t="shared" si="3"/>
        <v>3.9937690829649016E-4</v>
      </c>
      <c r="J66" s="205">
        <v>30.884</v>
      </c>
      <c r="K66" s="205">
        <v>23.454000000000001</v>
      </c>
      <c r="L66" s="205"/>
      <c r="M66" s="179" t="s">
        <v>962</v>
      </c>
    </row>
    <row r="67" spans="1:13">
      <c r="A67" s="179" t="s">
        <v>760</v>
      </c>
      <c r="B67" s="205">
        <v>62258.413</v>
      </c>
      <c r="C67" s="206">
        <f t="shared" si="0"/>
        <v>0.93660833151792289</v>
      </c>
      <c r="D67" s="205">
        <v>51282.455999999998</v>
      </c>
      <c r="E67" s="206">
        <f t="shared" si="1"/>
        <v>0.82179374636461422</v>
      </c>
      <c r="F67" s="205">
        <v>1427.779</v>
      </c>
      <c r="G67" s="206">
        <f t="shared" si="2"/>
        <v>2.7811234534424755E-2</v>
      </c>
      <c r="H67" s="205">
        <v>1162.067</v>
      </c>
      <c r="I67" s="206">
        <f t="shared" si="3"/>
        <v>1.9716331436907999E-2</v>
      </c>
      <c r="J67" s="205">
        <v>-60830.633999999998</v>
      </c>
      <c r="K67" s="205">
        <v>-50120.388999999996</v>
      </c>
      <c r="L67" s="205"/>
      <c r="M67" s="179" t="s">
        <v>963</v>
      </c>
    </row>
    <row r="68" spans="1:13">
      <c r="A68" s="179" t="s">
        <v>761</v>
      </c>
      <c r="B68" s="205">
        <v>168.87700000000001</v>
      </c>
      <c r="C68" s="206">
        <f t="shared" si="0"/>
        <v>2.5405659665907686E-3</v>
      </c>
      <c r="D68" s="205">
        <v>1098.1110000000001</v>
      </c>
      <c r="E68" s="206">
        <f t="shared" si="1"/>
        <v>1.7597065799933469E-2</v>
      </c>
      <c r="F68" s="205">
        <v>16.928000000000001</v>
      </c>
      <c r="G68" s="206">
        <f t="shared" si="2"/>
        <v>3.297349086929716E-4</v>
      </c>
      <c r="H68" s="205">
        <v>39.823999999999998</v>
      </c>
      <c r="I68" s="206">
        <f t="shared" si="3"/>
        <v>6.7567806601807315E-4</v>
      </c>
      <c r="J68" s="205">
        <v>-151.94900000000001</v>
      </c>
      <c r="K68" s="205">
        <v>-1058.287</v>
      </c>
      <c r="L68" s="205"/>
      <c r="M68" s="179" t="s">
        <v>964</v>
      </c>
    </row>
    <row r="69" spans="1:13">
      <c r="A69" s="179" t="s">
        <v>719</v>
      </c>
      <c r="B69" s="205">
        <v>1200.454</v>
      </c>
      <c r="C69" s="206">
        <f t="shared" si="0"/>
        <v>1.8059490498159927E-2</v>
      </c>
      <c r="D69" s="205">
        <v>1285.0940000000001</v>
      </c>
      <c r="E69" s="206">
        <f t="shared" si="1"/>
        <v>2.0593440624035002E-2</v>
      </c>
      <c r="F69" s="205">
        <v>2501.7109999999998</v>
      </c>
      <c r="G69" s="206">
        <f t="shared" si="2"/>
        <v>4.873000048211263E-2</v>
      </c>
      <c r="H69" s="205">
        <v>4099.625</v>
      </c>
      <c r="I69" s="206">
        <f t="shared" si="3"/>
        <v>6.9556716839075508E-2</v>
      </c>
      <c r="J69" s="205">
        <v>1301.2569999999998</v>
      </c>
      <c r="K69" s="205">
        <v>2814.5309999999999</v>
      </c>
      <c r="L69" s="205"/>
      <c r="M69" s="179" t="s">
        <v>925</v>
      </c>
    </row>
    <row r="70" spans="1:13">
      <c r="A70" s="179" t="s">
        <v>762</v>
      </c>
      <c r="B70" s="205">
        <v>8759.1029999999992</v>
      </c>
      <c r="C70" s="206">
        <f t="shared" si="0"/>
        <v>0.13177092783305658</v>
      </c>
      <c r="D70" s="205">
        <v>11036.311</v>
      </c>
      <c r="E70" s="206">
        <f t="shared" si="1"/>
        <v>0.17685524583173243</v>
      </c>
      <c r="F70" s="205">
        <v>15839.924999999999</v>
      </c>
      <c r="G70" s="206">
        <f t="shared" si="2"/>
        <v>0.30854065592973284</v>
      </c>
      <c r="H70" s="205">
        <v>15006.767</v>
      </c>
      <c r="I70" s="206">
        <f t="shared" si="3"/>
        <v>0.25461388368179594</v>
      </c>
      <c r="J70" s="205">
        <v>7080.8220000000001</v>
      </c>
      <c r="K70" s="205">
        <v>3970.4560000000001</v>
      </c>
      <c r="L70" s="205"/>
      <c r="M70" s="179" t="s">
        <v>965</v>
      </c>
    </row>
    <row r="71" spans="1:13">
      <c r="A71" s="179" t="s">
        <v>763</v>
      </c>
      <c r="B71" s="205">
        <v>3949.087</v>
      </c>
      <c r="C71" s="206">
        <f t="shared" si="0"/>
        <v>5.9409605993155007E-2</v>
      </c>
      <c r="D71" s="205">
        <v>3957.442</v>
      </c>
      <c r="E71" s="206">
        <f t="shared" si="1"/>
        <v>6.3417420710128847E-2</v>
      </c>
      <c r="F71" s="205">
        <v>10835.458000000001</v>
      </c>
      <c r="G71" s="206">
        <f t="shared" si="2"/>
        <v>0.21106029975641122</v>
      </c>
      <c r="H71" s="205">
        <v>10478.745000000001</v>
      </c>
      <c r="I71" s="206">
        <f t="shared" si="3"/>
        <v>0.17778872428426462</v>
      </c>
      <c r="J71" s="205">
        <v>6886.371000000001</v>
      </c>
      <c r="K71" s="205">
        <v>6521.3030000000008</v>
      </c>
      <c r="L71" s="205"/>
      <c r="M71" s="179" t="s">
        <v>966</v>
      </c>
    </row>
    <row r="72" spans="1:13">
      <c r="A72" s="179" t="s">
        <v>732</v>
      </c>
      <c r="B72" s="205">
        <v>2875.6849999999999</v>
      </c>
      <c r="C72" s="206">
        <f t="shared" si="0"/>
        <v>4.3261471021131204E-2</v>
      </c>
      <c r="D72" s="205">
        <v>2608.308</v>
      </c>
      <c r="E72" s="206">
        <f t="shared" si="1"/>
        <v>4.1797748590527609E-2</v>
      </c>
      <c r="F72" s="205">
        <v>99771.611000000004</v>
      </c>
      <c r="G72" s="206">
        <f t="shared" si="2"/>
        <v>1.9434181854463422</v>
      </c>
      <c r="H72" s="205">
        <v>87799.202000000005</v>
      </c>
      <c r="I72" s="206">
        <f t="shared" si="3"/>
        <v>1.4896543542911347</v>
      </c>
      <c r="J72" s="205">
        <v>96895.926000000007</v>
      </c>
      <c r="K72" s="205">
        <v>85190.894</v>
      </c>
      <c r="L72" s="205"/>
      <c r="M72" s="179" t="s">
        <v>967</v>
      </c>
    </row>
    <row r="73" spans="1:13">
      <c r="A73" s="179" t="s">
        <v>764</v>
      </c>
      <c r="B73" s="205" t="s">
        <v>727</v>
      </c>
      <c r="C73" s="206" t="str">
        <f t="shared" si="0"/>
        <v>x</v>
      </c>
      <c r="D73" s="205">
        <v>8.9369999999999994</v>
      </c>
      <c r="E73" s="206">
        <f t="shared" si="1"/>
        <v>1.4321409862391452E-4</v>
      </c>
      <c r="F73" s="205">
        <v>61.536999999999999</v>
      </c>
      <c r="G73" s="206">
        <f t="shared" si="2"/>
        <v>1.1986588537476013E-3</v>
      </c>
      <c r="H73" s="205">
        <v>127.825</v>
      </c>
      <c r="I73" s="206">
        <f t="shared" si="3"/>
        <v>2.1687562472067147E-3</v>
      </c>
      <c r="J73" s="205">
        <v>61.536999999999999</v>
      </c>
      <c r="K73" s="205">
        <v>118.88800000000001</v>
      </c>
      <c r="L73" s="205"/>
      <c r="M73" s="179" t="s">
        <v>968</v>
      </c>
    </row>
    <row r="74" spans="1:13">
      <c r="A74" s="179" t="s">
        <v>720</v>
      </c>
      <c r="B74" s="205">
        <v>192327.231</v>
      </c>
      <c r="C74" s="206">
        <f t="shared" si="0"/>
        <v>2.8933485171292777</v>
      </c>
      <c r="D74" s="205">
        <v>66734.391000000003</v>
      </c>
      <c r="E74" s="206">
        <f t="shared" si="1"/>
        <v>1.0694087114558435</v>
      </c>
      <c r="F74" s="205">
        <v>59220.368000000002</v>
      </c>
      <c r="G74" s="206">
        <f t="shared" si="2"/>
        <v>1.1535339458438196</v>
      </c>
      <c r="H74" s="205">
        <v>58739.927000000003</v>
      </c>
      <c r="I74" s="206">
        <f t="shared" si="3"/>
        <v>0.99661712217262965</v>
      </c>
      <c r="J74" s="205">
        <v>-133106.86300000001</v>
      </c>
      <c r="K74" s="205">
        <v>-7994.4639999999999</v>
      </c>
      <c r="L74" s="205"/>
      <c r="M74" s="179" t="s">
        <v>926</v>
      </c>
    </row>
    <row r="75" spans="1:13">
      <c r="A75" s="179" t="s">
        <v>765</v>
      </c>
      <c r="B75" s="205">
        <v>20690.717000000001</v>
      </c>
      <c r="C75" s="206">
        <f t="shared" si="0"/>
        <v>0.31126874254375103</v>
      </c>
      <c r="D75" s="205">
        <v>42179.15</v>
      </c>
      <c r="E75" s="206">
        <f t="shared" si="1"/>
        <v>0.67591461877284154</v>
      </c>
      <c r="F75" s="205">
        <v>63605.036999999997</v>
      </c>
      <c r="G75" s="206">
        <f t="shared" si="2"/>
        <v>1.2389414619333694</v>
      </c>
      <c r="H75" s="205">
        <v>67531.288</v>
      </c>
      <c r="I75" s="206">
        <f t="shared" si="3"/>
        <v>1.1457766691329225</v>
      </c>
      <c r="J75" s="205">
        <v>42914.319999999992</v>
      </c>
      <c r="K75" s="205">
        <v>25352.137999999999</v>
      </c>
      <c r="L75" s="205"/>
      <c r="M75" s="179" t="s">
        <v>969</v>
      </c>
    </row>
    <row r="76" spans="1:13">
      <c r="A76" s="179" t="s">
        <v>766</v>
      </c>
      <c r="B76" s="205" t="s">
        <v>727</v>
      </c>
      <c r="C76" s="206" t="str">
        <f t="shared" si="0"/>
        <v>x</v>
      </c>
      <c r="D76" s="205" t="s">
        <v>727</v>
      </c>
      <c r="E76" s="206" t="str">
        <f t="shared" si="1"/>
        <v>x</v>
      </c>
      <c r="F76" s="205" t="s">
        <v>727</v>
      </c>
      <c r="G76" s="206" t="str">
        <f t="shared" si="2"/>
        <v>x</v>
      </c>
      <c r="H76" s="205" t="s">
        <v>714</v>
      </c>
      <c r="I76" s="206" t="str">
        <f t="shared" si="3"/>
        <v>x</v>
      </c>
      <c r="J76" s="205" t="s">
        <v>727</v>
      </c>
      <c r="K76" s="205" t="s">
        <v>714</v>
      </c>
      <c r="L76" s="205"/>
      <c r="M76" s="179" t="s">
        <v>970</v>
      </c>
    </row>
    <row r="77" spans="1:13">
      <c r="A77" s="179" t="s">
        <v>767</v>
      </c>
      <c r="B77" s="205" t="s">
        <v>727</v>
      </c>
      <c r="C77" s="206" t="str">
        <f t="shared" si="0"/>
        <v>x</v>
      </c>
      <c r="D77" s="205" t="s">
        <v>727</v>
      </c>
      <c r="E77" s="206" t="str">
        <f t="shared" si="1"/>
        <v>x</v>
      </c>
      <c r="F77" s="205">
        <v>117.955</v>
      </c>
      <c r="G77" s="206">
        <f t="shared" si="2"/>
        <v>2.2976064009262442E-3</v>
      </c>
      <c r="H77" s="205" t="s">
        <v>727</v>
      </c>
      <c r="I77" s="206" t="str">
        <f t="shared" si="3"/>
        <v>x</v>
      </c>
      <c r="J77" s="205">
        <v>117.955</v>
      </c>
      <c r="K77" s="205" t="s">
        <v>727</v>
      </c>
      <c r="L77" s="205"/>
      <c r="M77" s="179" t="s">
        <v>971</v>
      </c>
    </row>
    <row r="78" spans="1:13">
      <c r="A78" s="179" t="s">
        <v>768</v>
      </c>
      <c r="B78" s="205">
        <v>1413.463</v>
      </c>
      <c r="C78" s="206">
        <f t="shared" ref="C78:C141" si="4">IF(B78=0,0,IF(OR(B78="x",B78="Ə"),"x",B78/$B$12*100))</f>
        <v>2.1263973145160604E-2</v>
      </c>
      <c r="D78" s="205">
        <v>1906.117</v>
      </c>
      <c r="E78" s="206">
        <f t="shared" ref="E78:E141" si="5">IF(D78=0,0,IF(OR(D78="x",D78="Ə"),"x",D78/$D$12*100))</f>
        <v>3.054524203051584E-2</v>
      </c>
      <c r="F78" s="205">
        <v>3375.0259999999998</v>
      </c>
      <c r="G78" s="206">
        <f t="shared" ref="G78:G141" si="6">IF(F78=0,0,IF(OR(F78="x",F78="Ə"),"x",F78/$F$12*100))</f>
        <v>6.5741014292675162E-2</v>
      </c>
      <c r="H78" s="205">
        <v>3727.1239999999998</v>
      </c>
      <c r="I78" s="206">
        <f t="shared" ref="I78:I141" si="7">IF(H78=0,0,IF(OR(H78="x",H78="Ə"),"x",H78/$H$12*100))</f>
        <v>6.3236639617555865E-2</v>
      </c>
      <c r="J78" s="205">
        <v>1961.5629999999999</v>
      </c>
      <c r="K78" s="205">
        <v>1821.0069999999998</v>
      </c>
      <c r="L78" s="205"/>
      <c r="M78" s="179" t="s">
        <v>972</v>
      </c>
    </row>
    <row r="79" spans="1:13">
      <c r="A79" s="179" t="s">
        <v>721</v>
      </c>
      <c r="B79" s="205">
        <v>829.3</v>
      </c>
      <c r="C79" s="206">
        <f t="shared" si="4"/>
        <v>1.2475892845643422E-2</v>
      </c>
      <c r="D79" s="205">
        <v>612.49599999999998</v>
      </c>
      <c r="E79" s="206">
        <f t="shared" si="5"/>
        <v>9.8151574970071782E-3</v>
      </c>
      <c r="F79" s="205">
        <v>3043.5990000000002</v>
      </c>
      <c r="G79" s="206">
        <f t="shared" si="6"/>
        <v>5.9285257464734148E-2</v>
      </c>
      <c r="H79" s="205">
        <v>2209.4299999999998</v>
      </c>
      <c r="I79" s="206">
        <f t="shared" si="7"/>
        <v>3.7486525447024688E-2</v>
      </c>
      <c r="J79" s="205">
        <v>2214.299</v>
      </c>
      <c r="K79" s="205">
        <v>1596.9339999999997</v>
      </c>
      <c r="L79" s="205"/>
      <c r="M79" s="179" t="s">
        <v>927</v>
      </c>
    </row>
    <row r="80" spans="1:13">
      <c r="A80" s="179" t="s">
        <v>769</v>
      </c>
      <c r="B80" s="205">
        <v>2198.5439999999999</v>
      </c>
      <c r="C80" s="206">
        <f t="shared" si="4"/>
        <v>3.3074640492502437E-2</v>
      </c>
      <c r="D80" s="205">
        <v>1118.22</v>
      </c>
      <c r="E80" s="206">
        <f t="shared" si="5"/>
        <v>1.7919309540475967E-2</v>
      </c>
      <c r="F80" s="205">
        <v>5257.7610000000004</v>
      </c>
      <c r="G80" s="206">
        <f t="shared" si="6"/>
        <v>0.10241418615692742</v>
      </c>
      <c r="H80" s="205">
        <v>5550.8689999999997</v>
      </c>
      <c r="I80" s="206">
        <f t="shared" si="7"/>
        <v>9.4179400126548712E-2</v>
      </c>
      <c r="J80" s="205">
        <v>3059.2170000000006</v>
      </c>
      <c r="K80" s="205">
        <v>4432.6489999999994</v>
      </c>
      <c r="L80" s="205"/>
      <c r="M80" s="179" t="s">
        <v>973</v>
      </c>
    </row>
    <row r="81" spans="1:13">
      <c r="A81" s="179" t="s">
        <v>770</v>
      </c>
      <c r="B81" s="205">
        <v>256.18</v>
      </c>
      <c r="C81" s="206">
        <f t="shared" si="4"/>
        <v>3.8539421550668421E-3</v>
      </c>
      <c r="D81" s="205">
        <v>346.13600000000002</v>
      </c>
      <c r="E81" s="206">
        <f t="shared" si="5"/>
        <v>5.5467780285652097E-3</v>
      </c>
      <c r="F81" s="205">
        <v>254.97800000000001</v>
      </c>
      <c r="G81" s="206">
        <f t="shared" si="6"/>
        <v>4.9666320621878845E-3</v>
      </c>
      <c r="H81" s="205">
        <v>345.625</v>
      </c>
      <c r="I81" s="206">
        <f t="shared" si="7"/>
        <v>5.8640827533019422E-3</v>
      </c>
      <c r="J81" s="205">
        <v>-1.2019999999999982</v>
      </c>
      <c r="K81" s="205">
        <v>-0.5110000000000241</v>
      </c>
      <c r="L81" s="205"/>
      <c r="M81" s="179" t="s">
        <v>974</v>
      </c>
    </row>
    <row r="82" spans="1:13">
      <c r="A82" s="179" t="s">
        <v>771</v>
      </c>
      <c r="B82" s="205">
        <v>337.375</v>
      </c>
      <c r="C82" s="206">
        <f t="shared" si="4"/>
        <v>5.0754303012166286E-3</v>
      </c>
      <c r="D82" s="205" t="s">
        <v>714</v>
      </c>
      <c r="E82" s="206" t="str">
        <f t="shared" si="5"/>
        <v>x</v>
      </c>
      <c r="F82" s="205">
        <v>4113.848</v>
      </c>
      <c r="G82" s="206">
        <f t="shared" si="6"/>
        <v>8.0132283474525279E-2</v>
      </c>
      <c r="H82" s="205">
        <v>5057.5820000000003</v>
      </c>
      <c r="I82" s="206">
        <f t="shared" si="7"/>
        <v>8.5809994588384356E-2</v>
      </c>
      <c r="J82" s="205">
        <v>3776.473</v>
      </c>
      <c r="K82" s="205">
        <v>5057.5550000000003</v>
      </c>
      <c r="L82" s="205"/>
      <c r="M82" s="179" t="s">
        <v>975</v>
      </c>
    </row>
    <row r="83" spans="1:13">
      <c r="A83" s="179" t="s">
        <v>722</v>
      </c>
      <c r="B83" s="205">
        <v>221906.25899999999</v>
      </c>
      <c r="C83" s="206">
        <f t="shared" si="4"/>
        <v>3.3383319776457205</v>
      </c>
      <c r="D83" s="205">
        <v>55255.069000000003</v>
      </c>
      <c r="E83" s="206">
        <f t="shared" si="5"/>
        <v>0.88545428009815397</v>
      </c>
      <c r="F83" s="205">
        <v>2098.1469999999999</v>
      </c>
      <c r="G83" s="206">
        <f t="shared" si="6"/>
        <v>4.0869110909111071E-2</v>
      </c>
      <c r="H83" s="205">
        <v>1653.212</v>
      </c>
      <c r="I83" s="206">
        <f t="shared" si="7"/>
        <v>2.8049394507781007E-2</v>
      </c>
      <c r="J83" s="205">
        <v>-219808.11199999999</v>
      </c>
      <c r="K83" s="205">
        <v>-53601.857000000004</v>
      </c>
      <c r="L83" s="205"/>
      <c r="M83" s="179" t="s">
        <v>928</v>
      </c>
    </row>
    <row r="84" spans="1:13">
      <c r="A84" s="179" t="s">
        <v>733</v>
      </c>
      <c r="B84" s="205">
        <v>119.126</v>
      </c>
      <c r="C84" s="206">
        <f t="shared" si="4"/>
        <v>1.79211770303885E-3</v>
      </c>
      <c r="D84" s="205">
        <v>32.274999999999999</v>
      </c>
      <c r="E84" s="206">
        <f t="shared" si="5"/>
        <v>5.1720208493754509E-4</v>
      </c>
      <c r="F84" s="205">
        <v>24284.321</v>
      </c>
      <c r="G84" s="206">
        <f t="shared" si="6"/>
        <v>0.47302625044930369</v>
      </c>
      <c r="H84" s="205">
        <v>29337.552</v>
      </c>
      <c r="I84" s="206">
        <f t="shared" si="7"/>
        <v>0.49775864797771835</v>
      </c>
      <c r="J84" s="205">
        <v>24165.195</v>
      </c>
      <c r="K84" s="205">
        <v>29305.276999999998</v>
      </c>
      <c r="L84" s="205"/>
      <c r="M84" s="179" t="s">
        <v>937</v>
      </c>
    </row>
    <row r="85" spans="1:13">
      <c r="A85" s="179" t="s">
        <v>772</v>
      </c>
      <c r="B85" s="205">
        <v>1505.925</v>
      </c>
      <c r="C85" s="206">
        <f t="shared" si="4"/>
        <v>2.2654960730224973E-2</v>
      </c>
      <c r="D85" s="205">
        <v>2184.5929999999998</v>
      </c>
      <c r="E85" s="206">
        <f t="shared" si="5"/>
        <v>3.5007778600773559E-2</v>
      </c>
      <c r="F85" s="205">
        <v>5451.424</v>
      </c>
      <c r="G85" s="206">
        <f t="shared" si="6"/>
        <v>0.10618648362988387</v>
      </c>
      <c r="H85" s="205">
        <v>4945.9629999999997</v>
      </c>
      <c r="I85" s="206">
        <f t="shared" si="7"/>
        <v>8.3916199137127043E-2</v>
      </c>
      <c r="J85" s="205">
        <v>3945.4989999999998</v>
      </c>
      <c r="K85" s="205">
        <v>2761.37</v>
      </c>
      <c r="L85" s="205"/>
      <c r="M85" s="179" t="s">
        <v>976</v>
      </c>
    </row>
    <row r="86" spans="1:13">
      <c r="A86" s="179" t="s">
        <v>773</v>
      </c>
      <c r="B86" s="205" t="s">
        <v>727</v>
      </c>
      <c r="C86" s="206" t="str">
        <f t="shared" si="4"/>
        <v>x</v>
      </c>
      <c r="D86" s="205">
        <v>272</v>
      </c>
      <c r="E86" s="206">
        <f t="shared" si="5"/>
        <v>4.3587596313869022E-3</v>
      </c>
      <c r="F86" s="205">
        <v>247.00299999999999</v>
      </c>
      <c r="G86" s="206">
        <f t="shared" si="6"/>
        <v>4.8112896769783829E-3</v>
      </c>
      <c r="H86" s="205">
        <v>350.37299999999999</v>
      </c>
      <c r="I86" s="206">
        <f t="shared" si="7"/>
        <v>5.944640192470629E-3</v>
      </c>
      <c r="J86" s="205">
        <v>247.00299999999999</v>
      </c>
      <c r="K86" s="205">
        <v>78.37299999999999</v>
      </c>
      <c r="L86" s="205"/>
      <c r="M86" s="179" t="s">
        <v>977</v>
      </c>
    </row>
    <row r="87" spans="1:13">
      <c r="A87" s="179" t="s">
        <v>774</v>
      </c>
      <c r="B87" s="205">
        <v>148.12100000000001</v>
      </c>
      <c r="C87" s="206">
        <f t="shared" si="4"/>
        <v>2.228315114180091E-3</v>
      </c>
      <c r="D87" s="205">
        <v>135.001</v>
      </c>
      <c r="E87" s="206">
        <f t="shared" si="5"/>
        <v>2.1633709889590561E-3</v>
      </c>
      <c r="F87" s="205">
        <v>191.12</v>
      </c>
      <c r="G87" s="206">
        <f t="shared" si="6"/>
        <v>3.7227632177103459E-3</v>
      </c>
      <c r="H87" s="205">
        <v>601.42700000000002</v>
      </c>
      <c r="I87" s="206">
        <f t="shared" si="7"/>
        <v>1.0204174171631471E-2</v>
      </c>
      <c r="J87" s="205">
        <v>42.998999999999995</v>
      </c>
      <c r="K87" s="205">
        <v>466.42600000000004</v>
      </c>
      <c r="L87" s="205"/>
      <c r="M87" s="179" t="s">
        <v>978</v>
      </c>
    </row>
    <row r="88" spans="1:13">
      <c r="A88" s="179" t="s">
        <v>775</v>
      </c>
      <c r="B88" s="205" t="s">
        <v>727</v>
      </c>
      <c r="C88" s="206" t="str">
        <f t="shared" si="4"/>
        <v>x</v>
      </c>
      <c r="D88" s="205" t="s">
        <v>714</v>
      </c>
      <c r="E88" s="206" t="str">
        <f t="shared" si="5"/>
        <v>x</v>
      </c>
      <c r="F88" s="205" t="s">
        <v>727</v>
      </c>
      <c r="G88" s="206" t="str">
        <f t="shared" si="6"/>
        <v>x</v>
      </c>
      <c r="H88" s="205">
        <v>0.55100000000000005</v>
      </c>
      <c r="I88" s="206">
        <f t="shared" si="7"/>
        <v>9.3485991958607459E-6</v>
      </c>
      <c r="J88" s="205" t="s">
        <v>727</v>
      </c>
      <c r="K88" s="205">
        <v>0.53500000000000003</v>
      </c>
      <c r="L88" s="205"/>
      <c r="M88" s="179" t="s">
        <v>979</v>
      </c>
    </row>
    <row r="89" spans="1:13">
      <c r="A89" s="179" t="s">
        <v>726</v>
      </c>
      <c r="B89" s="205" t="s">
        <v>714</v>
      </c>
      <c r="C89" s="206" t="str">
        <f t="shared" si="4"/>
        <v>x</v>
      </c>
      <c r="D89" s="205" t="s">
        <v>727</v>
      </c>
      <c r="E89" s="206" t="str">
        <f t="shared" si="5"/>
        <v>x</v>
      </c>
      <c r="F89" s="205">
        <v>13819.437</v>
      </c>
      <c r="G89" s="206">
        <f t="shared" si="6"/>
        <v>0.26918423897585497</v>
      </c>
      <c r="H89" s="205">
        <v>15604.915999999999</v>
      </c>
      <c r="I89" s="206">
        <f t="shared" si="7"/>
        <v>0.26476244132318416</v>
      </c>
      <c r="J89" s="205">
        <v>13818.992</v>
      </c>
      <c r="K89" s="205">
        <v>15604.915999999999</v>
      </c>
      <c r="L89" s="205"/>
      <c r="M89" s="179" t="s">
        <v>932</v>
      </c>
    </row>
    <row r="90" spans="1:13">
      <c r="A90" s="179" t="s">
        <v>776</v>
      </c>
      <c r="B90" s="205">
        <v>67588.876000000004</v>
      </c>
      <c r="C90" s="206">
        <f t="shared" si="4"/>
        <v>1.0167991975563493</v>
      </c>
      <c r="D90" s="205">
        <v>78994.013000000006</v>
      </c>
      <c r="E90" s="206">
        <f t="shared" si="5"/>
        <v>1.2658673345060745</v>
      </c>
      <c r="F90" s="205">
        <v>183275.51300000001</v>
      </c>
      <c r="G90" s="206">
        <f t="shared" si="6"/>
        <v>3.569963052026969</v>
      </c>
      <c r="H90" s="205">
        <v>370418.76400000002</v>
      </c>
      <c r="I90" s="206">
        <f t="shared" si="7"/>
        <v>6.2847487463922533</v>
      </c>
      <c r="J90" s="205">
        <v>115686.637</v>
      </c>
      <c r="K90" s="205">
        <v>291424.75100000005</v>
      </c>
      <c r="L90" s="205"/>
      <c r="M90" s="179" t="s">
        <v>980</v>
      </c>
    </row>
    <row r="91" spans="1:13">
      <c r="A91" s="179" t="s">
        <v>777</v>
      </c>
      <c r="B91" s="205">
        <v>2460.3290000000002</v>
      </c>
      <c r="C91" s="206">
        <f t="shared" si="4"/>
        <v>3.7012903616337925E-2</v>
      </c>
      <c r="D91" s="205">
        <v>3152.2440000000001</v>
      </c>
      <c r="E91" s="206">
        <f t="shared" si="5"/>
        <v>5.0514242262799908E-2</v>
      </c>
      <c r="F91" s="205">
        <v>1533.876</v>
      </c>
      <c r="G91" s="206">
        <f t="shared" si="6"/>
        <v>2.9877862878446394E-2</v>
      </c>
      <c r="H91" s="205">
        <v>2118.7840000000001</v>
      </c>
      <c r="I91" s="206">
        <f t="shared" si="7"/>
        <v>3.5948570596374976E-2</v>
      </c>
      <c r="J91" s="205">
        <v>-926.4530000000002</v>
      </c>
      <c r="K91" s="205">
        <v>-1033.46</v>
      </c>
      <c r="L91" s="205"/>
      <c r="M91" s="179" t="s">
        <v>981</v>
      </c>
    </row>
    <row r="92" spans="1:13">
      <c r="A92" s="179" t="s">
        <v>778</v>
      </c>
      <c r="B92" s="205">
        <v>782.75800000000004</v>
      </c>
      <c r="C92" s="206">
        <f t="shared" si="4"/>
        <v>1.1775720405245573E-2</v>
      </c>
      <c r="D92" s="205">
        <v>957.82600000000002</v>
      </c>
      <c r="E92" s="206">
        <f t="shared" si="5"/>
        <v>1.5349019495194087E-2</v>
      </c>
      <c r="F92" s="205">
        <v>1457.76</v>
      </c>
      <c r="G92" s="206">
        <f t="shared" si="6"/>
        <v>2.8395224509467527E-2</v>
      </c>
      <c r="H92" s="205">
        <v>1399.1489999999999</v>
      </c>
      <c r="I92" s="206">
        <f t="shared" si="7"/>
        <v>2.3738808015044219E-2</v>
      </c>
      <c r="J92" s="205">
        <v>675.00199999999995</v>
      </c>
      <c r="K92" s="205">
        <v>441.32299999999987</v>
      </c>
      <c r="L92" s="205"/>
      <c r="M92" s="179" t="s">
        <v>982</v>
      </c>
    </row>
    <row r="93" spans="1:13">
      <c r="A93" s="179" t="s">
        <v>779</v>
      </c>
      <c r="B93" s="205">
        <v>3261.741</v>
      </c>
      <c r="C93" s="206">
        <f t="shared" si="4"/>
        <v>4.9069252630220453E-2</v>
      </c>
      <c r="D93" s="205">
        <v>2759.587</v>
      </c>
      <c r="E93" s="206">
        <f t="shared" si="5"/>
        <v>4.4221972113603264E-2</v>
      </c>
      <c r="F93" s="205">
        <v>6654.5330000000004</v>
      </c>
      <c r="G93" s="206">
        <f t="shared" si="6"/>
        <v>0.12962144560192382</v>
      </c>
      <c r="H93" s="205">
        <v>3035.1559999999999</v>
      </c>
      <c r="I93" s="206">
        <f t="shared" si="7"/>
        <v>5.1496292088769359E-2</v>
      </c>
      <c r="J93" s="205">
        <v>3392.7920000000004</v>
      </c>
      <c r="K93" s="205">
        <v>275.56899999999996</v>
      </c>
      <c r="L93" s="205"/>
      <c r="M93" s="179" t="s">
        <v>983</v>
      </c>
    </row>
    <row r="94" spans="1:13">
      <c r="A94" s="179" t="s">
        <v>780</v>
      </c>
      <c r="B94" s="205">
        <v>3261.6790000000001</v>
      </c>
      <c r="C94" s="206">
        <f t="shared" si="4"/>
        <v>4.9068319909424091E-2</v>
      </c>
      <c r="D94" s="205">
        <v>2080.4369999999999</v>
      </c>
      <c r="E94" s="206">
        <f t="shared" si="5"/>
        <v>3.3338694158984092E-2</v>
      </c>
      <c r="F94" s="205">
        <v>3356.2820000000002</v>
      </c>
      <c r="G94" s="206">
        <f t="shared" si="6"/>
        <v>6.5375906121093119E-2</v>
      </c>
      <c r="H94" s="205">
        <v>5121.8190000000004</v>
      </c>
      <c r="I94" s="206">
        <f t="shared" si="7"/>
        <v>8.6899878375216497E-2</v>
      </c>
      <c r="J94" s="205">
        <v>94.603000000000065</v>
      </c>
      <c r="K94" s="205">
        <v>3041.3820000000005</v>
      </c>
      <c r="L94" s="205"/>
      <c r="M94" s="179" t="s">
        <v>984</v>
      </c>
    </row>
    <row r="95" spans="1:13">
      <c r="A95" s="179" t="s">
        <v>781</v>
      </c>
      <c r="B95" s="205">
        <v>510.99700000000001</v>
      </c>
      <c r="C95" s="206">
        <f t="shared" si="4"/>
        <v>7.6873794964973496E-3</v>
      </c>
      <c r="D95" s="205">
        <v>1958.5740000000001</v>
      </c>
      <c r="E95" s="206">
        <f t="shared" si="5"/>
        <v>3.1385857670161658E-2</v>
      </c>
      <c r="F95" s="205">
        <v>507.15699999999998</v>
      </c>
      <c r="G95" s="206">
        <f t="shared" si="6"/>
        <v>9.878743329867757E-3</v>
      </c>
      <c r="H95" s="205">
        <v>509.31299999999999</v>
      </c>
      <c r="I95" s="206">
        <f t="shared" si="7"/>
        <v>8.6413123452657413E-3</v>
      </c>
      <c r="J95" s="205">
        <v>-3.8400000000000318</v>
      </c>
      <c r="K95" s="205">
        <v>-1449.261</v>
      </c>
      <c r="L95" s="205"/>
      <c r="M95" s="179" t="s">
        <v>985</v>
      </c>
    </row>
    <row r="96" spans="1:13">
      <c r="A96" s="179" t="s">
        <v>734</v>
      </c>
      <c r="B96" s="205">
        <v>13742.554</v>
      </c>
      <c r="C96" s="206">
        <f t="shared" si="4"/>
        <v>0.20674138566196598</v>
      </c>
      <c r="D96" s="205">
        <v>8663.4740000000002</v>
      </c>
      <c r="E96" s="206">
        <f t="shared" si="5"/>
        <v>0.13883088506900743</v>
      </c>
      <c r="F96" s="205">
        <v>71770.692999999999</v>
      </c>
      <c r="G96" s="206">
        <f t="shared" si="6"/>
        <v>1.3979975722581697</v>
      </c>
      <c r="H96" s="205">
        <v>59245.576999999997</v>
      </c>
      <c r="I96" s="206">
        <f t="shared" si="7"/>
        <v>1.0051962858448382</v>
      </c>
      <c r="J96" s="205">
        <v>58028.138999999996</v>
      </c>
      <c r="K96" s="205">
        <v>50582.102999999996</v>
      </c>
      <c r="L96" s="205"/>
      <c r="M96" s="179" t="s">
        <v>938</v>
      </c>
    </row>
    <row r="97" spans="1:14">
      <c r="A97" s="179" t="s">
        <v>782</v>
      </c>
      <c r="B97" s="205">
        <v>4349.0190000000002</v>
      </c>
      <c r="C97" s="206">
        <f t="shared" si="4"/>
        <v>6.5426136534025459E-2</v>
      </c>
      <c r="D97" s="205">
        <v>5278.7129999999997</v>
      </c>
      <c r="E97" s="206">
        <f t="shared" si="5"/>
        <v>8.459059238998988E-2</v>
      </c>
      <c r="F97" s="205">
        <v>398.12400000000002</v>
      </c>
      <c r="G97" s="206">
        <f t="shared" si="6"/>
        <v>7.7549256136862383E-3</v>
      </c>
      <c r="H97" s="205">
        <v>838.63099999999997</v>
      </c>
      <c r="I97" s="206">
        <f t="shared" si="7"/>
        <v>1.4228720675542456E-2</v>
      </c>
      <c r="J97" s="205">
        <v>-3950.8950000000004</v>
      </c>
      <c r="K97" s="205">
        <v>-4440.0819999999994</v>
      </c>
      <c r="L97" s="205"/>
      <c r="M97" s="179" t="s">
        <v>986</v>
      </c>
    </row>
    <row r="98" spans="1:14">
      <c r="A98" s="179" t="s">
        <v>783</v>
      </c>
      <c r="B98" s="205" t="s">
        <v>727</v>
      </c>
      <c r="C98" s="206" t="str">
        <f t="shared" si="4"/>
        <v>x</v>
      </c>
      <c r="D98" s="205">
        <v>2.335</v>
      </c>
      <c r="E98" s="206">
        <f t="shared" si="5"/>
        <v>3.7418028453266239E-5</v>
      </c>
      <c r="F98" s="205">
        <v>684.33799999999997</v>
      </c>
      <c r="G98" s="206">
        <f t="shared" si="6"/>
        <v>1.3329993380501582E-2</v>
      </c>
      <c r="H98" s="205">
        <v>1059.31</v>
      </c>
      <c r="I98" s="206">
        <f t="shared" si="7"/>
        <v>1.797289403660117E-2</v>
      </c>
      <c r="J98" s="205">
        <v>684.33799999999997</v>
      </c>
      <c r="K98" s="205">
        <v>1056.9749999999999</v>
      </c>
      <c r="L98" s="205"/>
      <c r="M98" s="179" t="s">
        <v>987</v>
      </c>
    </row>
    <row r="99" spans="1:14">
      <c r="A99" s="179" t="s">
        <v>728</v>
      </c>
      <c r="B99" s="205">
        <v>403880.35499999998</v>
      </c>
      <c r="C99" s="206">
        <f t="shared" si="4"/>
        <v>6.0759291347406554</v>
      </c>
      <c r="D99" s="205">
        <v>491088.22499999998</v>
      </c>
      <c r="E99" s="206">
        <f t="shared" si="5"/>
        <v>7.8696159212479717</v>
      </c>
      <c r="F99" s="205">
        <v>11381.718000000001</v>
      </c>
      <c r="G99" s="206">
        <f t="shared" si="6"/>
        <v>0.22170071747986483</v>
      </c>
      <c r="H99" s="205">
        <v>15819.427</v>
      </c>
      <c r="I99" s="206">
        <f t="shared" si="7"/>
        <v>0.26840196466638433</v>
      </c>
      <c r="J99" s="205">
        <v>-392498.63699999999</v>
      </c>
      <c r="K99" s="205">
        <v>-475268.79799999995</v>
      </c>
      <c r="L99" s="205"/>
      <c r="M99" s="179" t="s">
        <v>933</v>
      </c>
    </row>
    <row r="100" spans="1:14">
      <c r="A100" s="179" t="s">
        <v>784</v>
      </c>
      <c r="B100" s="205">
        <v>14.346</v>
      </c>
      <c r="C100" s="206">
        <f t="shared" si="4"/>
        <v>2.1581955717303816E-4</v>
      </c>
      <c r="D100" s="205">
        <v>18.225999999999999</v>
      </c>
      <c r="E100" s="206">
        <f t="shared" si="5"/>
        <v>2.9206894500609441E-4</v>
      </c>
      <c r="F100" s="205">
        <v>782.01300000000003</v>
      </c>
      <c r="G100" s="206">
        <f t="shared" si="6"/>
        <v>1.5232572374274386E-2</v>
      </c>
      <c r="H100" s="205">
        <v>2136.9490000000001</v>
      </c>
      <c r="I100" s="206">
        <f t="shared" si="7"/>
        <v>3.6256768970953583E-2</v>
      </c>
      <c r="J100" s="205">
        <v>767.66700000000003</v>
      </c>
      <c r="K100" s="205">
        <v>2118.723</v>
      </c>
      <c r="L100" s="205"/>
      <c r="M100" s="179" t="s">
        <v>988</v>
      </c>
    </row>
    <row r="101" spans="1:14">
      <c r="A101" s="179" t="s">
        <v>785</v>
      </c>
      <c r="B101" s="205">
        <v>276.28699999999998</v>
      </c>
      <c r="C101" s="206">
        <f t="shared" si="4"/>
        <v>4.1564295268832563E-3</v>
      </c>
      <c r="D101" s="205">
        <v>766.61800000000005</v>
      </c>
      <c r="E101" s="206">
        <f t="shared" si="5"/>
        <v>1.2284939673141784E-2</v>
      </c>
      <c r="F101" s="205">
        <v>1482.587</v>
      </c>
      <c r="G101" s="206">
        <f t="shared" si="6"/>
        <v>2.8878821424526621E-2</v>
      </c>
      <c r="H101" s="205">
        <v>2083.145</v>
      </c>
      <c r="I101" s="206">
        <f t="shared" si="7"/>
        <v>3.5343897771073197E-2</v>
      </c>
      <c r="J101" s="205">
        <v>1206.3</v>
      </c>
      <c r="K101" s="205">
        <v>1316.527</v>
      </c>
      <c r="L101" s="205"/>
      <c r="M101" s="179" t="s">
        <v>989</v>
      </c>
    </row>
    <row r="102" spans="1:14">
      <c r="A102" s="179" t="s">
        <v>786</v>
      </c>
      <c r="B102" s="205">
        <v>10.762</v>
      </c>
      <c r="C102" s="206">
        <f t="shared" si="4"/>
        <v>1.619022775893097E-4</v>
      </c>
      <c r="D102" s="205" t="s">
        <v>727</v>
      </c>
      <c r="E102" s="206" t="str">
        <f t="shared" si="5"/>
        <v>x</v>
      </c>
      <c r="F102" s="205">
        <v>2062.4859999999999</v>
      </c>
      <c r="G102" s="206">
        <f t="shared" si="6"/>
        <v>4.0174482094194955E-2</v>
      </c>
      <c r="H102" s="205">
        <v>1650.3040000000001</v>
      </c>
      <c r="I102" s="206">
        <f t="shared" si="7"/>
        <v>2.8000055621280891E-2</v>
      </c>
      <c r="J102" s="205">
        <v>2051.7239999999997</v>
      </c>
      <c r="K102" s="205">
        <v>1650.3040000000001</v>
      </c>
      <c r="L102" s="205"/>
      <c r="M102" s="179" t="s">
        <v>990</v>
      </c>
    </row>
    <row r="103" spans="1:14">
      <c r="A103" s="179" t="s">
        <v>787</v>
      </c>
      <c r="B103" s="205" t="s">
        <v>727</v>
      </c>
      <c r="C103" s="206" t="str">
        <f t="shared" si="4"/>
        <v>x</v>
      </c>
      <c r="D103" s="205" t="s">
        <v>727</v>
      </c>
      <c r="E103" s="206" t="str">
        <f t="shared" si="5"/>
        <v>x</v>
      </c>
      <c r="F103" s="205" t="s">
        <v>727</v>
      </c>
      <c r="G103" s="206" t="str">
        <f t="shared" si="6"/>
        <v>x</v>
      </c>
      <c r="H103" s="205">
        <v>36.664999999999999</v>
      </c>
      <c r="I103" s="206">
        <f t="shared" si="7"/>
        <v>6.2208056173545232E-4</v>
      </c>
      <c r="J103" s="205" t="s">
        <v>727</v>
      </c>
      <c r="K103" s="205">
        <v>36.664999999999999</v>
      </c>
      <c r="L103" s="205"/>
      <c r="M103" s="179" t="s">
        <v>991</v>
      </c>
      <c r="N103" s="76"/>
    </row>
    <row r="104" spans="1:14">
      <c r="A104" s="179" t="s">
        <v>788</v>
      </c>
      <c r="B104" s="205">
        <v>94.317999999999998</v>
      </c>
      <c r="C104" s="206">
        <f t="shared" si="4"/>
        <v>1.4189090334202294E-3</v>
      </c>
      <c r="D104" s="205">
        <v>1267.8720000000001</v>
      </c>
      <c r="E104" s="206">
        <f t="shared" si="5"/>
        <v>2.0317460630021232E-2</v>
      </c>
      <c r="F104" s="205">
        <v>383.26600000000002</v>
      </c>
      <c r="G104" s="206">
        <f t="shared" si="6"/>
        <v>7.4655115498062649E-3</v>
      </c>
      <c r="H104" s="205">
        <v>997.72199999999998</v>
      </c>
      <c r="I104" s="206">
        <f t="shared" si="7"/>
        <v>1.6927954785648954E-2</v>
      </c>
      <c r="J104" s="205">
        <v>288.94800000000004</v>
      </c>
      <c r="K104" s="205">
        <v>-270.15000000000009</v>
      </c>
      <c r="L104" s="205"/>
      <c r="M104" s="179" t="s">
        <v>992</v>
      </c>
    </row>
    <row r="105" spans="1:14">
      <c r="A105" s="179" t="s">
        <v>789</v>
      </c>
      <c r="B105" s="205">
        <v>3838.2739999999999</v>
      </c>
      <c r="C105" s="206">
        <f t="shared" si="4"/>
        <v>5.774254809624884E-2</v>
      </c>
      <c r="D105" s="205">
        <v>3013.7310000000002</v>
      </c>
      <c r="E105" s="206">
        <f t="shared" si="5"/>
        <v>4.8294591995070892E-2</v>
      </c>
      <c r="F105" s="205">
        <v>18446.117999999999</v>
      </c>
      <c r="G105" s="206">
        <f t="shared" si="6"/>
        <v>0.35930582670544536</v>
      </c>
      <c r="H105" s="205">
        <v>11324.603999999999</v>
      </c>
      <c r="I105" s="206">
        <f t="shared" si="7"/>
        <v>0.19214007957865947</v>
      </c>
      <c r="J105" s="205">
        <v>14607.843999999999</v>
      </c>
      <c r="K105" s="205">
        <v>8310.8729999999996</v>
      </c>
      <c r="L105" s="205"/>
      <c r="M105" s="179" t="s">
        <v>993</v>
      </c>
    </row>
    <row r="106" spans="1:14">
      <c r="A106" s="179" t="s">
        <v>790</v>
      </c>
      <c r="B106" s="205" t="s">
        <v>727</v>
      </c>
      <c r="C106" s="206" t="str">
        <f t="shared" si="4"/>
        <v>x</v>
      </c>
      <c r="D106" s="205" t="s">
        <v>727</v>
      </c>
      <c r="E106" s="206" t="str">
        <f t="shared" si="5"/>
        <v>x</v>
      </c>
      <c r="F106" s="205">
        <v>36.624000000000002</v>
      </c>
      <c r="G106" s="206">
        <f t="shared" si="6"/>
        <v>7.1338677315520987E-4</v>
      </c>
      <c r="H106" s="205" t="s">
        <v>727</v>
      </c>
      <c r="I106" s="206" t="str">
        <f t="shared" si="7"/>
        <v>x</v>
      </c>
      <c r="J106" s="205">
        <v>36.624000000000002</v>
      </c>
      <c r="K106" s="205" t="s">
        <v>727</v>
      </c>
      <c r="L106" s="205"/>
      <c r="M106" s="179" t="s">
        <v>994</v>
      </c>
    </row>
    <row r="107" spans="1:14">
      <c r="A107" s="179" t="s">
        <v>735</v>
      </c>
      <c r="B107" s="205">
        <v>889.75400000000002</v>
      </c>
      <c r="C107" s="206">
        <f t="shared" si="4"/>
        <v>1.3385355797639718E-2</v>
      </c>
      <c r="D107" s="205">
        <v>1172.9359999999999</v>
      </c>
      <c r="E107" s="206">
        <f t="shared" si="5"/>
        <v>1.8796125319854515E-2</v>
      </c>
      <c r="F107" s="205">
        <v>16879.148000000001</v>
      </c>
      <c r="G107" s="206">
        <f t="shared" si="6"/>
        <v>0.32878333675538485</v>
      </c>
      <c r="H107" s="205">
        <v>17845.492999999999</v>
      </c>
      <c r="I107" s="206">
        <f t="shared" si="7"/>
        <v>0.30277742560714799</v>
      </c>
      <c r="J107" s="205">
        <v>15989.394</v>
      </c>
      <c r="K107" s="205">
        <v>16672.556999999997</v>
      </c>
      <c r="L107" s="205"/>
      <c r="M107" s="179" t="s">
        <v>939</v>
      </c>
    </row>
    <row r="108" spans="1:14">
      <c r="A108" s="179" t="s">
        <v>791</v>
      </c>
      <c r="B108" s="205">
        <v>1362.9929999999999</v>
      </c>
      <c r="C108" s="206">
        <f t="shared" si="4"/>
        <v>2.0504708329147553E-2</v>
      </c>
      <c r="D108" s="205" t="s">
        <v>727</v>
      </c>
      <c r="E108" s="206" t="str">
        <f t="shared" si="5"/>
        <v>x</v>
      </c>
      <c r="F108" s="205">
        <v>867.86699999999996</v>
      </c>
      <c r="G108" s="206">
        <f t="shared" si="6"/>
        <v>1.6904894021895274E-2</v>
      </c>
      <c r="H108" s="205">
        <v>441.18799999999999</v>
      </c>
      <c r="I108" s="206">
        <f t="shared" si="7"/>
        <v>7.4854623993165339E-3</v>
      </c>
      <c r="J108" s="205">
        <v>-495.12599999999998</v>
      </c>
      <c r="K108" s="205">
        <v>441.18799999999999</v>
      </c>
      <c r="L108" s="205"/>
      <c r="M108" s="179" t="s">
        <v>995</v>
      </c>
    </row>
    <row r="109" spans="1:14">
      <c r="A109" s="179" t="s">
        <v>792</v>
      </c>
      <c r="B109" s="205" t="s">
        <v>727</v>
      </c>
      <c r="C109" s="206" t="str">
        <f t="shared" si="4"/>
        <v>x</v>
      </c>
      <c r="D109" s="205">
        <v>348.62400000000002</v>
      </c>
      <c r="E109" s="206">
        <f t="shared" si="5"/>
        <v>5.5866478593111311E-3</v>
      </c>
      <c r="F109" s="205">
        <v>45.152000000000001</v>
      </c>
      <c r="G109" s="206">
        <f t="shared" si="6"/>
        <v>8.7950086231717E-4</v>
      </c>
      <c r="H109" s="205">
        <v>6.7030000000000003</v>
      </c>
      <c r="I109" s="206">
        <f t="shared" si="7"/>
        <v>1.1372715137904643E-4</v>
      </c>
      <c r="J109" s="205">
        <v>45.152000000000001</v>
      </c>
      <c r="K109" s="205">
        <v>-341.92100000000005</v>
      </c>
      <c r="L109" s="205"/>
      <c r="M109" s="179" t="s">
        <v>996</v>
      </c>
    </row>
    <row r="110" spans="1:14">
      <c r="A110" s="179" t="s">
        <v>793</v>
      </c>
      <c r="B110" s="205">
        <v>24.486000000000001</v>
      </c>
      <c r="C110" s="206">
        <f t="shared" si="4"/>
        <v>3.6836453903101995E-4</v>
      </c>
      <c r="D110" s="205">
        <v>8.3699999999999992</v>
      </c>
      <c r="E110" s="206">
        <f t="shared" si="5"/>
        <v>1.3412800777466314E-4</v>
      </c>
      <c r="F110" s="205">
        <v>5501.2950000000001</v>
      </c>
      <c r="G110" s="206">
        <f t="shared" si="6"/>
        <v>0.10715790433117327</v>
      </c>
      <c r="H110" s="205">
        <v>1596.355</v>
      </c>
      <c r="I110" s="206">
        <f t="shared" si="7"/>
        <v>2.7084724263717386E-2</v>
      </c>
      <c r="J110" s="205">
        <v>5476.8090000000002</v>
      </c>
      <c r="K110" s="205">
        <v>1587.9850000000001</v>
      </c>
      <c r="L110" s="205"/>
      <c r="M110" s="179" t="s">
        <v>997</v>
      </c>
    </row>
    <row r="111" spans="1:14">
      <c r="A111" s="179" t="s">
        <v>794</v>
      </c>
      <c r="B111" s="205">
        <v>9269.018</v>
      </c>
      <c r="C111" s="206">
        <f t="shared" si="4"/>
        <v>0.13944202984726889</v>
      </c>
      <c r="D111" s="205">
        <v>19572.796999999999</v>
      </c>
      <c r="E111" s="206">
        <f t="shared" si="5"/>
        <v>0.3136511670475392</v>
      </c>
      <c r="F111" s="205">
        <v>26603.764999999999</v>
      </c>
      <c r="G111" s="206">
        <f t="shared" si="6"/>
        <v>0.51820593237029022</v>
      </c>
      <c r="H111" s="205">
        <v>52419.699000000001</v>
      </c>
      <c r="I111" s="206">
        <f t="shared" si="7"/>
        <v>0.88938431201209134</v>
      </c>
      <c r="J111" s="205">
        <v>17334.746999999999</v>
      </c>
      <c r="K111" s="205">
        <v>32846.902000000002</v>
      </c>
      <c r="L111" s="205"/>
      <c r="M111" s="179" t="s">
        <v>998</v>
      </c>
    </row>
    <row r="112" spans="1:14">
      <c r="A112" s="179" t="s">
        <v>795</v>
      </c>
      <c r="B112" s="205">
        <v>5816.8239999999996</v>
      </c>
      <c r="C112" s="206">
        <f t="shared" si="4"/>
        <v>8.7507624413320814E-2</v>
      </c>
      <c r="D112" s="205">
        <v>2010.9880000000001</v>
      </c>
      <c r="E112" s="206">
        <f t="shared" si="5"/>
        <v>3.2225784241189284E-2</v>
      </c>
      <c r="F112" s="205">
        <v>549.64200000000005</v>
      </c>
      <c r="G112" s="206">
        <f t="shared" si="6"/>
        <v>1.0706294581983833E-2</v>
      </c>
      <c r="H112" s="205">
        <v>1416.82</v>
      </c>
      <c r="I112" s="206">
        <f t="shared" si="7"/>
        <v>2.40386248868955E-2</v>
      </c>
      <c r="J112" s="205">
        <v>-5267.1819999999998</v>
      </c>
      <c r="K112" s="205">
        <v>-594.16800000000012</v>
      </c>
      <c r="L112" s="205"/>
      <c r="M112" s="179" t="s">
        <v>999</v>
      </c>
    </row>
    <row r="113" spans="1:13">
      <c r="A113" s="179" t="s">
        <v>796</v>
      </c>
      <c r="B113" s="205">
        <v>8661.8649999999998</v>
      </c>
      <c r="C113" s="206">
        <f t="shared" si="4"/>
        <v>0.13030809065890409</v>
      </c>
      <c r="D113" s="205">
        <v>3174.299</v>
      </c>
      <c r="E113" s="206">
        <f t="shared" si="5"/>
        <v>5.0867670364528723E-2</v>
      </c>
      <c r="F113" s="205">
        <v>3097.0630000000001</v>
      </c>
      <c r="G113" s="206">
        <f t="shared" si="6"/>
        <v>6.0326665023711055E-2</v>
      </c>
      <c r="H113" s="205">
        <v>2443.0219999999999</v>
      </c>
      <c r="I113" s="206">
        <f t="shared" si="7"/>
        <v>4.1449788574718892E-2</v>
      </c>
      <c r="J113" s="205">
        <v>-5564.8019999999997</v>
      </c>
      <c r="K113" s="205">
        <v>-731.27700000000004</v>
      </c>
      <c r="L113" s="205"/>
      <c r="M113" s="179" t="s">
        <v>1000</v>
      </c>
    </row>
    <row r="114" spans="1:13">
      <c r="A114" s="179" t="s">
        <v>797</v>
      </c>
      <c r="B114" s="205" t="s">
        <v>727</v>
      </c>
      <c r="C114" s="206" t="str">
        <f t="shared" si="4"/>
        <v>x</v>
      </c>
      <c r="D114" s="205" t="s">
        <v>727</v>
      </c>
      <c r="E114" s="206" t="str">
        <f t="shared" si="5"/>
        <v>x</v>
      </c>
      <c r="F114" s="205">
        <v>23598.556</v>
      </c>
      <c r="G114" s="206">
        <f t="shared" si="6"/>
        <v>0.45966846100815079</v>
      </c>
      <c r="H114" s="205">
        <v>4100.93</v>
      </c>
      <c r="I114" s="206">
        <f t="shared" si="7"/>
        <v>6.9578858258223603E-2</v>
      </c>
      <c r="J114" s="205">
        <v>23598.556</v>
      </c>
      <c r="K114" s="205">
        <v>4100.93</v>
      </c>
      <c r="L114" s="205"/>
      <c r="M114" s="179" t="s">
        <v>1001</v>
      </c>
    </row>
    <row r="115" spans="1:13">
      <c r="A115" s="179" t="s">
        <v>798</v>
      </c>
      <c r="B115" s="205" t="s">
        <v>727</v>
      </c>
      <c r="C115" s="206" t="str">
        <f t="shared" si="4"/>
        <v>x</v>
      </c>
      <c r="D115" s="205" t="s">
        <v>727</v>
      </c>
      <c r="E115" s="206" t="str">
        <f t="shared" si="5"/>
        <v>x</v>
      </c>
      <c r="F115" s="205">
        <v>16.853999999999999</v>
      </c>
      <c r="G115" s="206">
        <f t="shared" si="6"/>
        <v>3.2829348718757935E-4</v>
      </c>
      <c r="H115" s="205">
        <v>201.10300000000001</v>
      </c>
      <c r="I115" s="206">
        <f t="shared" si="7"/>
        <v>3.412035107232638E-3</v>
      </c>
      <c r="J115" s="205">
        <v>16.853999999999999</v>
      </c>
      <c r="K115" s="205">
        <v>201.10300000000001</v>
      </c>
      <c r="L115" s="205"/>
      <c r="M115" s="179" t="s">
        <v>1002</v>
      </c>
    </row>
    <row r="116" spans="1:13">
      <c r="A116" s="179" t="s">
        <v>799</v>
      </c>
      <c r="B116" s="205">
        <v>40287.993999999999</v>
      </c>
      <c r="C116" s="206">
        <f t="shared" si="4"/>
        <v>0.60608790077164487</v>
      </c>
      <c r="D116" s="205">
        <v>30958.994999999999</v>
      </c>
      <c r="E116" s="206">
        <f t="shared" si="5"/>
        <v>0.49611330012613586</v>
      </c>
      <c r="F116" s="205">
        <v>44062.506999999998</v>
      </c>
      <c r="G116" s="206">
        <f t="shared" si="6"/>
        <v>0.85827898880130093</v>
      </c>
      <c r="H116" s="205">
        <v>71105.087</v>
      </c>
      <c r="I116" s="206">
        <f t="shared" si="7"/>
        <v>1.2064119040831367</v>
      </c>
      <c r="J116" s="205">
        <v>3774.512999999999</v>
      </c>
      <c r="K116" s="205">
        <v>40146.092000000004</v>
      </c>
      <c r="L116" s="205"/>
      <c r="M116" s="179" t="s">
        <v>1003</v>
      </c>
    </row>
    <row r="117" spans="1:13">
      <c r="A117" s="179" t="s">
        <v>800</v>
      </c>
      <c r="B117" s="205">
        <v>102.37</v>
      </c>
      <c r="C117" s="206">
        <f t="shared" si="4"/>
        <v>1.5400423858778695E-3</v>
      </c>
      <c r="D117" s="205">
        <v>51.121000000000002</v>
      </c>
      <c r="E117" s="206">
        <f t="shared" si="5"/>
        <v>8.1920643792694802E-4</v>
      </c>
      <c r="F117" s="205">
        <v>450.21</v>
      </c>
      <c r="G117" s="206">
        <f t="shared" si="6"/>
        <v>8.7694915667924592E-3</v>
      </c>
      <c r="H117" s="205">
        <v>205.239</v>
      </c>
      <c r="I117" s="206">
        <f t="shared" si="7"/>
        <v>3.4822089843180829E-3</v>
      </c>
      <c r="J117" s="205">
        <v>347.84</v>
      </c>
      <c r="K117" s="205">
        <v>154.11799999999999</v>
      </c>
      <c r="L117" s="205"/>
      <c r="M117" s="179" t="s">
        <v>1004</v>
      </c>
    </row>
    <row r="118" spans="1:13">
      <c r="A118" s="179" t="s">
        <v>801</v>
      </c>
      <c r="B118" s="205">
        <v>213.18100000000001</v>
      </c>
      <c r="C118" s="206">
        <f t="shared" si="4"/>
        <v>3.2070701950164121E-3</v>
      </c>
      <c r="D118" s="205">
        <v>1112.74</v>
      </c>
      <c r="E118" s="206">
        <f t="shared" si="5"/>
        <v>1.783149335378479E-2</v>
      </c>
      <c r="F118" s="205">
        <v>129.286</v>
      </c>
      <c r="G118" s="206">
        <f t="shared" si="6"/>
        <v>2.5183191992721836E-3</v>
      </c>
      <c r="H118" s="205">
        <v>153.24199999999999</v>
      </c>
      <c r="I118" s="206">
        <f t="shared" si="7"/>
        <v>2.5999964391508028E-3</v>
      </c>
      <c r="J118" s="205">
        <v>-83.89500000000001</v>
      </c>
      <c r="K118" s="205">
        <v>-959.49800000000005</v>
      </c>
      <c r="L118" s="205"/>
      <c r="M118" s="179" t="s">
        <v>1005</v>
      </c>
    </row>
    <row r="119" spans="1:13">
      <c r="A119" s="179" t="s">
        <v>802</v>
      </c>
      <c r="B119" s="205">
        <v>1455969.5740000003</v>
      </c>
      <c r="C119" s="206">
        <f t="shared" si="4"/>
        <v>21.903437105680819</v>
      </c>
      <c r="D119" s="205">
        <v>1452889.5860000001</v>
      </c>
      <c r="E119" s="206">
        <f t="shared" si="5"/>
        <v>23.282339986467761</v>
      </c>
      <c r="F119" s="205">
        <v>1526237.314</v>
      </c>
      <c r="G119" s="206">
        <f t="shared" si="6"/>
        <v>29.729071442320194</v>
      </c>
      <c r="H119" s="205">
        <v>1657953.287</v>
      </c>
      <c r="I119" s="206">
        <f t="shared" si="7"/>
        <v>28.129838050132268</v>
      </c>
      <c r="J119" s="205">
        <v>70267.739999999758</v>
      </c>
      <c r="K119" s="205">
        <v>205063.70099999988</v>
      </c>
      <c r="L119" s="205"/>
      <c r="M119" s="179" t="s">
        <v>802</v>
      </c>
    </row>
    <row r="120" spans="1:13">
      <c r="A120" s="179" t="s">
        <v>803</v>
      </c>
      <c r="B120" s="205">
        <v>5.7590000000000003</v>
      </c>
      <c r="C120" s="206">
        <f t="shared" si="4"/>
        <v>8.6637726875751203E-5</v>
      </c>
      <c r="D120" s="205">
        <v>3.6030000000000002</v>
      </c>
      <c r="E120" s="206">
        <f t="shared" si="5"/>
        <v>5.7737540264290478E-5</v>
      </c>
      <c r="F120" s="205">
        <v>34.384</v>
      </c>
      <c r="G120" s="206">
        <f t="shared" si="6"/>
        <v>6.6975455461360683E-4</v>
      </c>
      <c r="H120" s="205">
        <v>56.902000000000001</v>
      </c>
      <c r="I120" s="206">
        <f t="shared" si="7"/>
        <v>9.6543374127562272E-4</v>
      </c>
      <c r="J120" s="205">
        <v>28.625</v>
      </c>
      <c r="K120" s="205">
        <v>53.298999999999999</v>
      </c>
      <c r="L120" s="205"/>
      <c r="M120" s="179" t="s">
        <v>1006</v>
      </c>
    </row>
    <row r="121" spans="1:13">
      <c r="A121" s="179" t="s">
        <v>804</v>
      </c>
      <c r="B121" s="205" t="s">
        <v>727</v>
      </c>
      <c r="C121" s="206" t="str">
        <f t="shared" si="4"/>
        <v>x</v>
      </c>
      <c r="D121" s="205" t="s">
        <v>714</v>
      </c>
      <c r="E121" s="206" t="str">
        <f t="shared" si="5"/>
        <v>x</v>
      </c>
      <c r="F121" s="205" t="s">
        <v>727</v>
      </c>
      <c r="G121" s="206" t="str">
        <f t="shared" si="6"/>
        <v>x</v>
      </c>
      <c r="H121" s="205" t="s">
        <v>714</v>
      </c>
      <c r="I121" s="206" t="str">
        <f t="shared" si="7"/>
        <v>x</v>
      </c>
      <c r="J121" s="205" t="s">
        <v>727</v>
      </c>
      <c r="K121" s="205" t="s">
        <v>714</v>
      </c>
      <c r="L121" s="205"/>
      <c r="M121" s="179" t="s">
        <v>1007</v>
      </c>
    </row>
    <row r="122" spans="1:13">
      <c r="A122" s="179" t="s">
        <v>805</v>
      </c>
      <c r="B122" s="205">
        <v>21943.907999999999</v>
      </c>
      <c r="C122" s="206">
        <f t="shared" si="4"/>
        <v>0.3301216023425268</v>
      </c>
      <c r="D122" s="205">
        <v>37341.927000000003</v>
      </c>
      <c r="E122" s="206">
        <f t="shared" si="5"/>
        <v>0.59839883810954653</v>
      </c>
      <c r="F122" s="205">
        <v>20789.616999999998</v>
      </c>
      <c r="G122" s="206">
        <f t="shared" si="6"/>
        <v>0.40495406800902939</v>
      </c>
      <c r="H122" s="205">
        <v>26485.219000000001</v>
      </c>
      <c r="I122" s="206">
        <f t="shared" si="7"/>
        <v>0.44936424146206122</v>
      </c>
      <c r="J122" s="205">
        <v>-1154.2910000000011</v>
      </c>
      <c r="K122" s="205">
        <v>-10856.708000000002</v>
      </c>
      <c r="L122" s="205"/>
      <c r="M122" s="179" t="s">
        <v>1008</v>
      </c>
    </row>
    <row r="123" spans="1:13">
      <c r="A123" s="179" t="s">
        <v>806</v>
      </c>
      <c r="B123" s="205">
        <v>5.63</v>
      </c>
      <c r="C123" s="206">
        <f t="shared" si="4"/>
        <v>8.469706586394847E-5</v>
      </c>
      <c r="D123" s="205">
        <v>1.002</v>
      </c>
      <c r="E123" s="206">
        <f t="shared" si="5"/>
        <v>1.6056901289153221E-5</v>
      </c>
      <c r="F123" s="205">
        <v>421.90600000000001</v>
      </c>
      <c r="G123" s="206">
        <f t="shared" si="6"/>
        <v>8.2181673196489169E-3</v>
      </c>
      <c r="H123" s="205">
        <v>494.31099999999998</v>
      </c>
      <c r="I123" s="206">
        <f t="shared" si="7"/>
        <v>8.3867793413886036E-3</v>
      </c>
      <c r="J123" s="205">
        <v>416.27600000000001</v>
      </c>
      <c r="K123" s="205">
        <v>493.30899999999997</v>
      </c>
      <c r="L123" s="205"/>
      <c r="M123" s="179" t="s">
        <v>1009</v>
      </c>
    </row>
    <row r="124" spans="1:13">
      <c r="A124" s="179" t="s">
        <v>807</v>
      </c>
      <c r="B124" s="205">
        <v>35</v>
      </c>
      <c r="C124" s="206">
        <f t="shared" si="4"/>
        <v>5.2653593343484847E-4</v>
      </c>
      <c r="D124" s="205">
        <v>4.96</v>
      </c>
      <c r="E124" s="206">
        <f t="shared" si="5"/>
        <v>7.9483263866467045E-5</v>
      </c>
      <c r="F124" s="205">
        <v>388.46600000000001</v>
      </c>
      <c r="G124" s="206">
        <f t="shared" si="6"/>
        <v>7.5668006285635582E-3</v>
      </c>
      <c r="H124" s="205">
        <v>504.06200000000001</v>
      </c>
      <c r="I124" s="206">
        <f t="shared" si="7"/>
        <v>8.5522207039273289E-3</v>
      </c>
      <c r="J124" s="205">
        <v>353.46600000000001</v>
      </c>
      <c r="K124" s="205">
        <v>499.10200000000003</v>
      </c>
      <c r="L124" s="205"/>
      <c r="M124" s="179" t="s">
        <v>1010</v>
      </c>
    </row>
    <row r="125" spans="1:13">
      <c r="A125" s="179" t="s">
        <v>808</v>
      </c>
      <c r="B125" s="205" t="s">
        <v>714</v>
      </c>
      <c r="C125" s="206" t="str">
        <f t="shared" si="4"/>
        <v>x</v>
      </c>
      <c r="D125" s="205">
        <v>1.0089999999999999</v>
      </c>
      <c r="E125" s="206">
        <f t="shared" si="5"/>
        <v>1.6169075250255087E-5</v>
      </c>
      <c r="F125" s="205">
        <v>2528.2710000000002</v>
      </c>
      <c r="G125" s="206">
        <f t="shared" si="6"/>
        <v>4.9247353930534504E-2</v>
      </c>
      <c r="H125" s="205">
        <v>1825.8019999999999</v>
      </c>
      <c r="I125" s="206">
        <f t="shared" si="7"/>
        <v>3.0977660814883737E-2</v>
      </c>
      <c r="J125" s="205">
        <v>2528.2330000000002</v>
      </c>
      <c r="K125" s="205">
        <v>1824.7929999999999</v>
      </c>
      <c r="L125" s="205"/>
      <c r="M125" s="179" t="s">
        <v>1011</v>
      </c>
    </row>
    <row r="126" spans="1:13">
      <c r="A126" s="179" t="s">
        <v>809</v>
      </c>
      <c r="B126" s="205">
        <v>1.306</v>
      </c>
      <c r="C126" s="206">
        <f t="shared" si="4"/>
        <v>1.9647312259026057E-5</v>
      </c>
      <c r="D126" s="205">
        <v>6.319</v>
      </c>
      <c r="E126" s="206">
        <f t="shared" si="5"/>
        <v>1.0126103717181557E-4</v>
      </c>
      <c r="F126" s="205">
        <v>324.02499999999998</v>
      </c>
      <c r="G126" s="206">
        <f t="shared" si="6"/>
        <v>6.311575720063807E-3</v>
      </c>
      <c r="H126" s="205">
        <v>315.14699999999999</v>
      </c>
      <c r="I126" s="206">
        <f t="shared" si="7"/>
        <v>5.3469745749145665E-3</v>
      </c>
      <c r="J126" s="205">
        <v>322.71899999999999</v>
      </c>
      <c r="K126" s="205">
        <v>308.82799999999997</v>
      </c>
      <c r="L126" s="205"/>
      <c r="M126" s="179" t="s">
        <v>1012</v>
      </c>
    </row>
    <row r="127" spans="1:13">
      <c r="A127" s="179" t="s">
        <v>810</v>
      </c>
      <c r="B127" s="205">
        <v>240.779</v>
      </c>
      <c r="C127" s="206">
        <f t="shared" si="4"/>
        <v>3.6222513004716961E-3</v>
      </c>
      <c r="D127" s="205">
        <v>245.50700000000001</v>
      </c>
      <c r="E127" s="206">
        <f t="shared" si="5"/>
        <v>3.9342132383195011E-3</v>
      </c>
      <c r="F127" s="205">
        <v>1859.0940000000001</v>
      </c>
      <c r="G127" s="206">
        <f t="shared" si="6"/>
        <v>3.6212676650617399E-2</v>
      </c>
      <c r="H127" s="205">
        <v>1925.463</v>
      </c>
      <c r="I127" s="206">
        <f t="shared" si="7"/>
        <v>3.2668569607004753E-2</v>
      </c>
      <c r="J127" s="205">
        <v>1618.3150000000001</v>
      </c>
      <c r="K127" s="205">
        <v>1679.9559999999999</v>
      </c>
      <c r="L127" s="205"/>
      <c r="M127" s="179" t="s">
        <v>1013</v>
      </c>
    </row>
    <row r="128" spans="1:13">
      <c r="A128" s="179" t="s">
        <v>811</v>
      </c>
      <c r="B128" s="205" t="s">
        <v>727</v>
      </c>
      <c r="C128" s="206" t="str">
        <f t="shared" si="4"/>
        <v>x</v>
      </c>
      <c r="D128" s="205">
        <v>2.36</v>
      </c>
      <c r="E128" s="206">
        <f t="shared" si="5"/>
        <v>3.7818649742915771E-5</v>
      </c>
      <c r="F128" s="205">
        <v>345.56</v>
      </c>
      <c r="G128" s="206">
        <f t="shared" si="6"/>
        <v>6.7310488568019418E-3</v>
      </c>
      <c r="H128" s="205">
        <v>451.55500000000001</v>
      </c>
      <c r="I128" s="206">
        <f t="shared" si="7"/>
        <v>7.6613551903573478E-3</v>
      </c>
      <c r="J128" s="205">
        <v>345.56</v>
      </c>
      <c r="K128" s="205">
        <v>449.19499999999999</v>
      </c>
      <c r="L128" s="205"/>
      <c r="M128" s="179" t="s">
        <v>1014</v>
      </c>
    </row>
    <row r="129" spans="1:13">
      <c r="A129" s="179" t="s">
        <v>812</v>
      </c>
      <c r="B129" s="205">
        <v>725156.46299999999</v>
      </c>
      <c r="C129" s="206">
        <f t="shared" si="4"/>
        <v>10.909169575200517</v>
      </c>
      <c r="D129" s="205">
        <v>651274.94499999995</v>
      </c>
      <c r="E129" s="206">
        <f t="shared" si="5"/>
        <v>10.436584335293107</v>
      </c>
      <c r="F129" s="205">
        <v>260663.08900000001</v>
      </c>
      <c r="G129" s="206">
        <f t="shared" si="6"/>
        <v>5.077370029007735</v>
      </c>
      <c r="H129" s="205">
        <v>229272.16200000001</v>
      </c>
      <c r="I129" s="206">
        <f t="shared" si="7"/>
        <v>3.8899701439318597</v>
      </c>
      <c r="J129" s="205">
        <v>-464493.37399999995</v>
      </c>
      <c r="K129" s="205">
        <v>-422002.78299999994</v>
      </c>
      <c r="L129" s="205"/>
      <c r="M129" s="179" t="s">
        <v>1015</v>
      </c>
    </row>
    <row r="130" spans="1:13">
      <c r="A130" s="179" t="s">
        <v>813</v>
      </c>
      <c r="B130" s="205">
        <v>8.8450000000000006</v>
      </c>
      <c r="C130" s="206">
        <f t="shared" si="4"/>
        <v>1.3306315232089241E-4</v>
      </c>
      <c r="D130" s="205">
        <v>32.002000000000002</v>
      </c>
      <c r="E130" s="206">
        <f t="shared" si="5"/>
        <v>5.1282730045457234E-4</v>
      </c>
      <c r="F130" s="205">
        <v>435.887</v>
      </c>
      <c r="G130" s="206">
        <f t="shared" si="6"/>
        <v>8.4904985908230927E-3</v>
      </c>
      <c r="H130" s="205">
        <v>467.54899999999998</v>
      </c>
      <c r="I130" s="206">
        <f t="shared" si="7"/>
        <v>7.932719066107978E-3</v>
      </c>
      <c r="J130" s="205">
        <v>427.04199999999997</v>
      </c>
      <c r="K130" s="205">
        <v>435.54699999999997</v>
      </c>
      <c r="L130" s="205"/>
      <c r="M130" s="179" t="s">
        <v>1016</v>
      </c>
    </row>
    <row r="131" spans="1:13">
      <c r="A131" s="179" t="s">
        <v>814</v>
      </c>
      <c r="B131" s="205">
        <v>946.40800000000002</v>
      </c>
      <c r="C131" s="206">
        <f t="shared" si="4"/>
        <v>1.4237651991148801E-2</v>
      </c>
      <c r="D131" s="205">
        <v>874.20399999999995</v>
      </c>
      <c r="E131" s="206">
        <f t="shared" si="5"/>
        <v>1.400898935587116E-2</v>
      </c>
      <c r="F131" s="205">
        <v>3.39</v>
      </c>
      <c r="G131" s="206">
        <f t="shared" si="6"/>
        <v>6.6032687882158184E-5</v>
      </c>
      <c r="H131" s="205">
        <v>2.6560000000000001</v>
      </c>
      <c r="I131" s="206">
        <f t="shared" si="7"/>
        <v>4.5063302112896805E-5</v>
      </c>
      <c r="J131" s="205">
        <v>-943.01800000000003</v>
      </c>
      <c r="K131" s="205">
        <v>-871.548</v>
      </c>
      <c r="L131" s="205"/>
      <c r="M131" s="179" t="s">
        <v>1017</v>
      </c>
    </row>
    <row r="132" spans="1:13">
      <c r="A132" s="179" t="s">
        <v>815</v>
      </c>
      <c r="B132" s="205">
        <v>48100.921999999999</v>
      </c>
      <c r="C132" s="206">
        <f t="shared" si="4"/>
        <v>0.72362468183848105</v>
      </c>
      <c r="D132" s="205">
        <v>35374.436999999998</v>
      </c>
      <c r="E132" s="206">
        <f t="shared" si="5"/>
        <v>0.56687010286264417</v>
      </c>
      <c r="F132" s="205">
        <v>98966.001000000004</v>
      </c>
      <c r="G132" s="206">
        <f t="shared" si="6"/>
        <v>1.9277259749198687</v>
      </c>
      <c r="H132" s="205">
        <v>110266.45299999999</v>
      </c>
      <c r="I132" s="206">
        <f t="shared" si="7"/>
        <v>1.8708473209550209</v>
      </c>
      <c r="J132" s="205">
        <v>50865.079000000005</v>
      </c>
      <c r="K132" s="205">
        <v>74892.016000000003</v>
      </c>
      <c r="L132" s="205"/>
      <c r="M132" s="179" t="s">
        <v>1018</v>
      </c>
    </row>
    <row r="133" spans="1:13">
      <c r="A133" s="179" t="s">
        <v>816</v>
      </c>
      <c r="B133" s="205">
        <v>14170.017</v>
      </c>
      <c r="C133" s="206">
        <f t="shared" si="4"/>
        <v>0.21317208936807627</v>
      </c>
      <c r="D133" s="205">
        <v>12059.314</v>
      </c>
      <c r="E133" s="206">
        <f t="shared" si="5"/>
        <v>0.19324871707874602</v>
      </c>
      <c r="F133" s="205">
        <v>30315.553</v>
      </c>
      <c r="G133" s="206">
        <f t="shared" si="6"/>
        <v>0.59050662218997763</v>
      </c>
      <c r="H133" s="205">
        <v>40340.728999999999</v>
      </c>
      <c r="I133" s="206">
        <f t="shared" si="7"/>
        <v>0.6844452027038771</v>
      </c>
      <c r="J133" s="205">
        <v>16145.536</v>
      </c>
      <c r="K133" s="205">
        <v>28281.415000000001</v>
      </c>
      <c r="L133" s="205"/>
      <c r="M133" s="179" t="s">
        <v>1019</v>
      </c>
    </row>
    <row r="134" spans="1:13">
      <c r="A134" s="179" t="s">
        <v>817</v>
      </c>
      <c r="B134" s="205">
        <v>16341.947</v>
      </c>
      <c r="C134" s="206">
        <f t="shared" si="4"/>
        <v>0.24584635193679488</v>
      </c>
      <c r="D134" s="205">
        <v>9789.5519999999997</v>
      </c>
      <c r="E134" s="206">
        <f t="shared" si="5"/>
        <v>0.15687611789324601</v>
      </c>
      <c r="F134" s="205">
        <v>13592.635</v>
      </c>
      <c r="G134" s="206">
        <f t="shared" si="6"/>
        <v>0.26476643789117971</v>
      </c>
      <c r="H134" s="205">
        <v>14820.964</v>
      </c>
      <c r="I134" s="206">
        <f t="shared" si="7"/>
        <v>0.25146143762664441</v>
      </c>
      <c r="J134" s="205">
        <v>-2749.3119999999999</v>
      </c>
      <c r="K134" s="205">
        <v>5031.4120000000003</v>
      </c>
      <c r="L134" s="205"/>
      <c r="M134" s="179" t="s">
        <v>1020</v>
      </c>
    </row>
    <row r="135" spans="1:13">
      <c r="A135" s="179" t="s">
        <v>818</v>
      </c>
      <c r="B135" s="205">
        <v>28315.906999999999</v>
      </c>
      <c r="C135" s="206">
        <f t="shared" si="4"/>
        <v>0.42598121495141023</v>
      </c>
      <c r="D135" s="205">
        <v>19461.902999999998</v>
      </c>
      <c r="E135" s="206">
        <f t="shared" si="5"/>
        <v>0.31187410715576341</v>
      </c>
      <c r="F135" s="205">
        <v>2168.136</v>
      </c>
      <c r="G135" s="206">
        <f t="shared" si="6"/>
        <v>4.2232403473177263E-2</v>
      </c>
      <c r="H135" s="205">
        <v>3562.2820000000002</v>
      </c>
      <c r="I135" s="206">
        <f t="shared" si="7"/>
        <v>6.0439830563755369E-2</v>
      </c>
      <c r="J135" s="205">
        <v>-26147.771000000001</v>
      </c>
      <c r="K135" s="205">
        <v>-15899.620999999999</v>
      </c>
      <c r="L135" s="205"/>
      <c r="M135" s="179" t="s">
        <v>1021</v>
      </c>
    </row>
    <row r="136" spans="1:13">
      <c r="A136" s="179" t="s">
        <v>819</v>
      </c>
      <c r="B136" s="205">
        <v>14508.976000000001</v>
      </c>
      <c r="C136" s="206">
        <f t="shared" si="4"/>
        <v>0.21827134918125179</v>
      </c>
      <c r="D136" s="205">
        <v>18765.067999999999</v>
      </c>
      <c r="E136" s="206">
        <f t="shared" si="5"/>
        <v>0.30070742970084618</v>
      </c>
      <c r="F136" s="205">
        <v>10316.727999999999</v>
      </c>
      <c r="G136" s="206">
        <f t="shared" si="6"/>
        <v>0.20095612979030147</v>
      </c>
      <c r="H136" s="205">
        <v>8345.4889999999996</v>
      </c>
      <c r="I136" s="206">
        <f t="shared" si="7"/>
        <v>0.14159461298450943</v>
      </c>
      <c r="J136" s="205">
        <v>-4192.2480000000014</v>
      </c>
      <c r="K136" s="205">
        <v>-10419.579</v>
      </c>
      <c r="L136" s="205"/>
      <c r="M136" s="179" t="s">
        <v>1022</v>
      </c>
    </row>
    <row r="137" spans="1:13">
      <c r="A137" s="179" t="s">
        <v>820</v>
      </c>
      <c r="B137" s="205" t="s">
        <v>714</v>
      </c>
      <c r="C137" s="206" t="str">
        <f t="shared" si="4"/>
        <v>x</v>
      </c>
      <c r="D137" s="205">
        <v>0.56599999999999995</v>
      </c>
      <c r="E137" s="206">
        <f t="shared" si="5"/>
        <v>9.070065997665391E-6</v>
      </c>
      <c r="F137" s="205">
        <v>608.11900000000003</v>
      </c>
      <c r="G137" s="206">
        <f t="shared" si="6"/>
        <v>1.1845348708616565E-2</v>
      </c>
      <c r="H137" s="205">
        <v>298.54700000000003</v>
      </c>
      <c r="I137" s="206">
        <f t="shared" si="7"/>
        <v>5.0653289367089622E-3</v>
      </c>
      <c r="J137" s="205">
        <v>607.97900000000004</v>
      </c>
      <c r="K137" s="205">
        <v>297.98100000000005</v>
      </c>
      <c r="L137" s="205"/>
      <c r="M137" s="179" t="s">
        <v>1023</v>
      </c>
    </row>
    <row r="138" spans="1:13">
      <c r="A138" s="179" t="s">
        <v>821</v>
      </c>
      <c r="B138" s="205" t="s">
        <v>727</v>
      </c>
      <c r="C138" s="206" t="str">
        <f t="shared" si="4"/>
        <v>x</v>
      </c>
      <c r="D138" s="205" t="s">
        <v>727</v>
      </c>
      <c r="E138" s="206" t="str">
        <f t="shared" si="5"/>
        <v>x</v>
      </c>
      <c r="F138" s="205" t="s">
        <v>727</v>
      </c>
      <c r="G138" s="206" t="str">
        <f t="shared" si="6"/>
        <v>x</v>
      </c>
      <c r="H138" s="205">
        <v>20.509</v>
      </c>
      <c r="I138" s="206">
        <f t="shared" si="7"/>
        <v>3.4796809602161165E-4</v>
      </c>
      <c r="J138" s="205" t="s">
        <v>727</v>
      </c>
      <c r="K138" s="205">
        <v>20.509</v>
      </c>
      <c r="L138" s="205"/>
      <c r="M138" s="179" t="s">
        <v>1024</v>
      </c>
    </row>
    <row r="139" spans="1:13">
      <c r="A139" s="179" t="s">
        <v>822</v>
      </c>
      <c r="B139" s="205">
        <v>809.88900000000001</v>
      </c>
      <c r="C139" s="206">
        <f t="shared" si="4"/>
        <v>1.2183876016960455E-2</v>
      </c>
      <c r="D139" s="205">
        <v>1174.7719999999999</v>
      </c>
      <c r="E139" s="206">
        <f t="shared" si="5"/>
        <v>1.8825546947366378E-2</v>
      </c>
      <c r="F139" s="205">
        <v>9294.2790000000005</v>
      </c>
      <c r="G139" s="206">
        <f t="shared" si="6"/>
        <v>0.1810401841583178</v>
      </c>
      <c r="H139" s="205">
        <v>6986.8530000000001</v>
      </c>
      <c r="I139" s="206">
        <f t="shared" si="7"/>
        <v>0.11854317302612928</v>
      </c>
      <c r="J139" s="205">
        <v>8484.3900000000012</v>
      </c>
      <c r="K139" s="205">
        <v>5812.0810000000001</v>
      </c>
      <c r="L139" s="205"/>
      <c r="M139" s="179" t="s">
        <v>1025</v>
      </c>
    </row>
    <row r="140" spans="1:13">
      <c r="A140" s="179" t="s">
        <v>823</v>
      </c>
      <c r="B140" s="205">
        <v>12172.616</v>
      </c>
      <c r="C140" s="206">
        <f t="shared" si="4"/>
        <v>0.18312342079725633</v>
      </c>
      <c r="D140" s="205">
        <v>12782.843000000001</v>
      </c>
      <c r="E140" s="206">
        <f t="shared" si="5"/>
        <v>0.20484316192189944</v>
      </c>
      <c r="F140" s="205">
        <v>4688.143</v>
      </c>
      <c r="G140" s="206">
        <f t="shared" si="6"/>
        <v>9.1318785683163636E-2</v>
      </c>
      <c r="H140" s="205">
        <v>6244.1090000000004</v>
      </c>
      <c r="I140" s="206">
        <f t="shared" si="7"/>
        <v>0.10594132917652785</v>
      </c>
      <c r="J140" s="205">
        <v>-7484.473</v>
      </c>
      <c r="K140" s="205">
        <v>-6538.7340000000004</v>
      </c>
      <c r="L140" s="205"/>
      <c r="M140" s="179" t="s">
        <v>1026</v>
      </c>
    </row>
    <row r="141" spans="1:13">
      <c r="A141" s="179" t="s">
        <v>824</v>
      </c>
      <c r="B141" s="205" t="s">
        <v>714</v>
      </c>
      <c r="C141" s="206" t="str">
        <f t="shared" si="4"/>
        <v>x</v>
      </c>
      <c r="D141" s="205" t="s">
        <v>727</v>
      </c>
      <c r="E141" s="206" t="str">
        <f t="shared" si="5"/>
        <v>x</v>
      </c>
      <c r="F141" s="205" t="s">
        <v>714</v>
      </c>
      <c r="G141" s="206" t="str">
        <f t="shared" si="6"/>
        <v>x</v>
      </c>
      <c r="H141" s="205" t="s">
        <v>727</v>
      </c>
      <c r="I141" s="206" t="str">
        <f t="shared" si="7"/>
        <v>x</v>
      </c>
      <c r="J141" s="205" t="s">
        <v>714</v>
      </c>
      <c r="K141" s="205" t="s">
        <v>727</v>
      </c>
      <c r="L141" s="205"/>
      <c r="M141" s="179" t="s">
        <v>1027</v>
      </c>
    </row>
    <row r="142" spans="1:13">
      <c r="A142" s="179" t="s">
        <v>825</v>
      </c>
      <c r="B142" s="205" t="s">
        <v>727</v>
      </c>
      <c r="C142" s="206" t="str">
        <f t="shared" ref="C142:C205" si="8">IF(B142=0,0,IF(OR(B142="x",B142="Ə"),"x",B142/$B$12*100))</f>
        <v>x</v>
      </c>
      <c r="D142" s="205" t="s">
        <v>727</v>
      </c>
      <c r="E142" s="206" t="str">
        <f t="shared" ref="E142:E205" si="9">IF(D142=0,0,IF(OR(D142="x",D142="Ə"),"x",D142/$D$12*100))</f>
        <v>x</v>
      </c>
      <c r="F142" s="205" t="s">
        <v>727</v>
      </c>
      <c r="G142" s="206" t="str">
        <f t="shared" ref="G142:G205" si="10">IF(F142=0,0,IF(OR(F142="x",F142="Ə"),"x",F142/$F$12*100))</f>
        <v>x</v>
      </c>
      <c r="H142" s="205">
        <v>0.51600000000000001</v>
      </c>
      <c r="I142" s="206">
        <f t="shared" ref="I142:I205" si="11">IF(H142=0,0,IF(OR(H142="x",H142="Ə"),"x",H142/$H$12*100))</f>
        <v>8.7547680309694088E-6</v>
      </c>
      <c r="J142" s="205" t="s">
        <v>727</v>
      </c>
      <c r="K142" s="205">
        <v>0.51600000000000001</v>
      </c>
      <c r="L142" s="205"/>
      <c r="M142" s="179" t="s">
        <v>1028</v>
      </c>
    </row>
    <row r="143" spans="1:13">
      <c r="A143" s="179" t="s">
        <v>826</v>
      </c>
      <c r="B143" s="205" t="s">
        <v>727</v>
      </c>
      <c r="C143" s="206" t="str">
        <f t="shared" si="8"/>
        <v>x</v>
      </c>
      <c r="D143" s="205">
        <v>1076.0989999999999</v>
      </c>
      <c r="E143" s="206">
        <f t="shared" si="9"/>
        <v>1.7244326766822846E-2</v>
      </c>
      <c r="F143" s="205">
        <v>199.83199999999999</v>
      </c>
      <c r="G143" s="206">
        <f t="shared" si="10"/>
        <v>3.8924613819667948E-3</v>
      </c>
      <c r="H143" s="205">
        <v>303.00599999999997</v>
      </c>
      <c r="I143" s="206">
        <f t="shared" si="11"/>
        <v>5.1409830271161175E-3</v>
      </c>
      <c r="J143" s="205">
        <v>199.83199999999999</v>
      </c>
      <c r="K143" s="205">
        <v>-773.09299999999996</v>
      </c>
      <c r="L143" s="205"/>
      <c r="M143" s="179" t="s">
        <v>1029</v>
      </c>
    </row>
    <row r="144" spans="1:13">
      <c r="A144" s="179" t="s">
        <v>827</v>
      </c>
      <c r="B144" s="205">
        <v>7141.3029999999999</v>
      </c>
      <c r="C144" s="206">
        <f t="shared" si="8"/>
        <v>0.10743293260131667</v>
      </c>
      <c r="D144" s="205">
        <v>744.87099999999998</v>
      </c>
      <c r="E144" s="206">
        <f t="shared" si="9"/>
        <v>1.1936447225701446E-2</v>
      </c>
      <c r="F144" s="205">
        <v>4837.4210000000003</v>
      </c>
      <c r="G144" s="206">
        <f t="shared" si="10"/>
        <v>9.4226522432919624E-2</v>
      </c>
      <c r="H144" s="205">
        <v>6147.5879999999997</v>
      </c>
      <c r="I144" s="206">
        <f t="shared" si="11"/>
        <v>0.10430369552319994</v>
      </c>
      <c r="J144" s="205">
        <v>-2303.8819999999996</v>
      </c>
      <c r="K144" s="205">
        <v>5402.7169999999996</v>
      </c>
      <c r="L144" s="205"/>
      <c r="M144" s="179" t="s">
        <v>1030</v>
      </c>
    </row>
    <row r="145" spans="1:13">
      <c r="A145" s="179" t="s">
        <v>828</v>
      </c>
      <c r="B145" s="205">
        <v>8505.9490000000005</v>
      </c>
      <c r="C145" s="206">
        <f t="shared" si="8"/>
        <v>0.12796250847040616</v>
      </c>
      <c r="D145" s="205">
        <v>3894.4470000000001</v>
      </c>
      <c r="E145" s="206">
        <f t="shared" si="9"/>
        <v>6.2407935184469958E-2</v>
      </c>
      <c r="F145" s="205">
        <v>9.1379999999999999</v>
      </c>
      <c r="G145" s="206">
        <f t="shared" si="10"/>
        <v>1.7799607724695027E-4</v>
      </c>
      <c r="H145" s="205">
        <v>114.985</v>
      </c>
      <c r="I145" s="206">
        <f t="shared" si="11"/>
        <v>1.9509050427151502E-3</v>
      </c>
      <c r="J145" s="205">
        <v>-8496.8109999999997</v>
      </c>
      <c r="K145" s="205">
        <v>-3779.462</v>
      </c>
      <c r="L145" s="205"/>
      <c r="M145" s="179" t="s">
        <v>1031</v>
      </c>
    </row>
    <row r="146" spans="1:13">
      <c r="A146" s="179" t="s">
        <v>829</v>
      </c>
      <c r="B146" s="205">
        <v>1722.3140000000001</v>
      </c>
      <c r="C146" s="206">
        <f t="shared" si="8"/>
        <v>2.5910291704511642E-2</v>
      </c>
      <c r="D146" s="205">
        <v>1820.329</v>
      </c>
      <c r="E146" s="206">
        <f t="shared" si="9"/>
        <v>2.9170502062657679E-2</v>
      </c>
      <c r="F146" s="205">
        <v>1658.425</v>
      </c>
      <c r="G146" s="206">
        <f t="shared" si="10"/>
        <v>3.2303911622704476E-2</v>
      </c>
      <c r="H146" s="205">
        <v>3207.2809999999999</v>
      </c>
      <c r="I146" s="206">
        <f t="shared" si="11"/>
        <v>5.4416668924681395E-2</v>
      </c>
      <c r="J146" s="205">
        <v>-63.889000000000124</v>
      </c>
      <c r="K146" s="205">
        <v>1386.952</v>
      </c>
      <c r="L146" s="205"/>
      <c r="M146" s="179" t="s">
        <v>1032</v>
      </c>
    </row>
    <row r="147" spans="1:13">
      <c r="A147" s="179" t="s">
        <v>830</v>
      </c>
      <c r="B147" s="205">
        <v>3.0259999999999998</v>
      </c>
      <c r="C147" s="206">
        <f t="shared" si="8"/>
        <v>4.5522792416395748E-5</v>
      </c>
      <c r="D147" s="205">
        <v>25.797999999999998</v>
      </c>
      <c r="E147" s="206">
        <f t="shared" si="9"/>
        <v>4.1340912121514453E-4</v>
      </c>
      <c r="F147" s="205">
        <v>933.03</v>
      </c>
      <c r="G147" s="206">
        <f t="shared" si="10"/>
        <v>1.8174182529407092E-2</v>
      </c>
      <c r="H147" s="205">
        <v>279.26600000000002</v>
      </c>
      <c r="I147" s="206">
        <f t="shared" si="11"/>
        <v>4.7381958312726806E-3</v>
      </c>
      <c r="J147" s="205">
        <v>930.00400000000002</v>
      </c>
      <c r="K147" s="205">
        <v>253.46800000000002</v>
      </c>
      <c r="L147" s="205"/>
      <c r="M147" s="179" t="s">
        <v>1033</v>
      </c>
    </row>
    <row r="148" spans="1:13">
      <c r="A148" s="179" t="s">
        <v>831</v>
      </c>
      <c r="B148" s="205" t="s">
        <v>714</v>
      </c>
      <c r="C148" s="206" t="str">
        <f t="shared" si="8"/>
        <v>x</v>
      </c>
      <c r="D148" s="205">
        <v>0.84799999999999998</v>
      </c>
      <c r="E148" s="206">
        <f t="shared" si="9"/>
        <v>1.3589074144912108E-5</v>
      </c>
      <c r="F148" s="205">
        <v>482.245</v>
      </c>
      <c r="G148" s="206">
        <f t="shared" si="10"/>
        <v>9.3934907279443584E-3</v>
      </c>
      <c r="H148" s="205">
        <v>691.77099999999996</v>
      </c>
      <c r="I148" s="206">
        <f t="shared" si="11"/>
        <v>1.173700510765841E-2</v>
      </c>
      <c r="J148" s="205">
        <v>481.90800000000002</v>
      </c>
      <c r="K148" s="205">
        <v>690.923</v>
      </c>
      <c r="L148" s="205"/>
      <c r="M148" s="179" t="s">
        <v>1034</v>
      </c>
    </row>
    <row r="149" spans="1:13">
      <c r="A149" s="179" t="s">
        <v>832</v>
      </c>
      <c r="B149" s="205" t="s">
        <v>727</v>
      </c>
      <c r="C149" s="206" t="str">
        <f t="shared" si="8"/>
        <v>x</v>
      </c>
      <c r="D149" s="205" t="s">
        <v>727</v>
      </c>
      <c r="E149" s="206" t="str">
        <f t="shared" si="9"/>
        <v>x</v>
      </c>
      <c r="F149" s="205">
        <v>1.9359999999999999</v>
      </c>
      <c r="G149" s="206">
        <f t="shared" si="10"/>
        <v>3.7710703168099773E-5</v>
      </c>
      <c r="H149" s="205" t="s">
        <v>714</v>
      </c>
      <c r="I149" s="206" t="str">
        <f t="shared" si="11"/>
        <v>x</v>
      </c>
      <c r="J149" s="205">
        <v>1.9359999999999999</v>
      </c>
      <c r="K149" s="205" t="s">
        <v>714</v>
      </c>
      <c r="L149" s="205"/>
      <c r="M149" s="179" t="s">
        <v>1035</v>
      </c>
    </row>
    <row r="150" spans="1:13">
      <c r="A150" s="179" t="s">
        <v>833</v>
      </c>
      <c r="B150" s="205">
        <v>1.079</v>
      </c>
      <c r="C150" s="206">
        <f t="shared" si="8"/>
        <v>1.6232350633605755E-5</v>
      </c>
      <c r="D150" s="205">
        <v>9.5009999999999994</v>
      </c>
      <c r="E150" s="206">
        <f t="shared" si="9"/>
        <v>1.5225211491840792E-4</v>
      </c>
      <c r="F150" s="205">
        <v>35.398000000000003</v>
      </c>
      <c r="G150" s="206">
        <f t="shared" si="10"/>
        <v>6.8950592497127891E-4</v>
      </c>
      <c r="H150" s="205">
        <v>26.356000000000002</v>
      </c>
      <c r="I150" s="206">
        <f t="shared" si="11"/>
        <v>4.4717183376788715E-4</v>
      </c>
      <c r="J150" s="205">
        <v>34.319000000000003</v>
      </c>
      <c r="K150" s="205">
        <v>16.855000000000004</v>
      </c>
      <c r="L150" s="205"/>
      <c r="M150" s="179" t="s">
        <v>1036</v>
      </c>
    </row>
    <row r="151" spans="1:13">
      <c r="A151" s="179" t="s">
        <v>834</v>
      </c>
      <c r="B151" s="205" t="s">
        <v>727</v>
      </c>
      <c r="C151" s="206" t="str">
        <f t="shared" si="8"/>
        <v>x</v>
      </c>
      <c r="D151" s="205" t="s">
        <v>727</v>
      </c>
      <c r="E151" s="206" t="str">
        <f t="shared" si="9"/>
        <v>x</v>
      </c>
      <c r="F151" s="205">
        <v>48.503999999999998</v>
      </c>
      <c r="G151" s="206">
        <f t="shared" si="10"/>
        <v>9.4479336077764027E-4</v>
      </c>
      <c r="H151" s="205" t="s">
        <v>714</v>
      </c>
      <c r="I151" s="206" t="str">
        <f t="shared" si="11"/>
        <v>x</v>
      </c>
      <c r="J151" s="205">
        <v>48.503999999999998</v>
      </c>
      <c r="K151" s="205" t="s">
        <v>714</v>
      </c>
      <c r="L151" s="205"/>
      <c r="M151" s="179" t="s">
        <v>1037</v>
      </c>
    </row>
    <row r="152" spans="1:13">
      <c r="A152" s="179" t="s">
        <v>835</v>
      </c>
      <c r="B152" s="205" t="s">
        <v>727</v>
      </c>
      <c r="C152" s="206" t="str">
        <f t="shared" si="8"/>
        <v>x</v>
      </c>
      <c r="D152" s="205" t="s">
        <v>714</v>
      </c>
      <c r="E152" s="206" t="str">
        <f t="shared" si="9"/>
        <v>x</v>
      </c>
      <c r="F152" s="205" t="s">
        <v>727</v>
      </c>
      <c r="G152" s="206" t="str">
        <f t="shared" si="10"/>
        <v>x</v>
      </c>
      <c r="H152" s="205" t="s">
        <v>727</v>
      </c>
      <c r="I152" s="206" t="str">
        <f t="shared" si="11"/>
        <v>x</v>
      </c>
      <c r="J152" s="205" t="s">
        <v>727</v>
      </c>
      <c r="K152" s="205" t="s">
        <v>714</v>
      </c>
      <c r="L152" s="205"/>
      <c r="M152" s="179" t="s">
        <v>1038</v>
      </c>
    </row>
    <row r="153" spans="1:13">
      <c r="A153" s="179" t="s">
        <v>836</v>
      </c>
      <c r="B153" s="205">
        <v>24555.237000000001</v>
      </c>
      <c r="C153" s="206">
        <f t="shared" si="8"/>
        <v>0.36940613241454079</v>
      </c>
      <c r="D153" s="205">
        <v>18983.455000000002</v>
      </c>
      <c r="E153" s="206">
        <f t="shared" si="9"/>
        <v>0.3042070489641539</v>
      </c>
      <c r="F153" s="205">
        <v>80827.731</v>
      </c>
      <c r="G153" s="206">
        <f t="shared" si="10"/>
        <v>1.5744166175062069</v>
      </c>
      <c r="H153" s="205">
        <v>97172.524000000005</v>
      </c>
      <c r="I153" s="206">
        <f t="shared" si="11"/>
        <v>1.6486878034957513</v>
      </c>
      <c r="J153" s="205">
        <v>56272.493999999999</v>
      </c>
      <c r="K153" s="205">
        <v>78189.069000000003</v>
      </c>
      <c r="L153" s="205"/>
      <c r="M153" s="179" t="s">
        <v>1039</v>
      </c>
    </row>
    <row r="154" spans="1:13">
      <c r="A154" s="179" t="s">
        <v>837</v>
      </c>
      <c r="B154" s="205">
        <v>365.95699999999999</v>
      </c>
      <c r="C154" s="206">
        <f t="shared" si="8"/>
        <v>5.5054145883433377E-3</v>
      </c>
      <c r="D154" s="205">
        <v>9107.2389999999996</v>
      </c>
      <c r="E154" s="206">
        <f t="shared" si="9"/>
        <v>0.14594215333306038</v>
      </c>
      <c r="F154" s="205">
        <v>3281.2220000000002</v>
      </c>
      <c r="G154" s="206">
        <f t="shared" si="10"/>
        <v>6.391383722656957E-2</v>
      </c>
      <c r="H154" s="205">
        <v>1908.4970000000001</v>
      </c>
      <c r="I154" s="206">
        <f t="shared" si="11"/>
        <v>3.2380714191474855E-2</v>
      </c>
      <c r="J154" s="205">
        <v>2915.2650000000003</v>
      </c>
      <c r="K154" s="205">
        <v>-7198.7419999999993</v>
      </c>
      <c r="L154" s="205"/>
      <c r="M154" s="179" t="s">
        <v>1040</v>
      </c>
    </row>
    <row r="155" spans="1:13">
      <c r="A155" s="179" t="s">
        <v>838</v>
      </c>
      <c r="B155" s="205">
        <v>2876.6709999999998</v>
      </c>
      <c r="C155" s="206">
        <f t="shared" si="8"/>
        <v>4.327630429057025E-2</v>
      </c>
      <c r="D155" s="205">
        <v>2155.8780000000002</v>
      </c>
      <c r="E155" s="206">
        <f t="shared" si="9"/>
        <v>3.4547624987482109E-2</v>
      </c>
      <c r="F155" s="205">
        <v>4320</v>
      </c>
      <c r="G155" s="206">
        <f t="shared" si="10"/>
        <v>8.4147850044520162E-2</v>
      </c>
      <c r="H155" s="205">
        <v>4653.0839999999998</v>
      </c>
      <c r="I155" s="206">
        <f t="shared" si="11"/>
        <v>7.8947036915921046E-2</v>
      </c>
      <c r="J155" s="205">
        <v>1443.3290000000002</v>
      </c>
      <c r="K155" s="205">
        <v>2497.2059999999997</v>
      </c>
      <c r="L155" s="205"/>
      <c r="M155" s="179" t="s">
        <v>1041</v>
      </c>
    </row>
    <row r="156" spans="1:13">
      <c r="A156" s="179" t="s">
        <v>839</v>
      </c>
      <c r="B156" s="205">
        <v>11078.447</v>
      </c>
      <c r="C156" s="206">
        <f t="shared" si="8"/>
        <v>0.1666628694900999</v>
      </c>
      <c r="D156" s="205">
        <v>12898.028</v>
      </c>
      <c r="E156" s="206">
        <f t="shared" si="9"/>
        <v>0.2066889844518307</v>
      </c>
      <c r="F156" s="205">
        <v>8727.7819999999992</v>
      </c>
      <c r="G156" s="206">
        <f t="shared" si="10"/>
        <v>0.17000557661047735</v>
      </c>
      <c r="H156" s="205">
        <v>9787.0220000000008</v>
      </c>
      <c r="I156" s="206">
        <f t="shared" si="11"/>
        <v>0.16605253357363237</v>
      </c>
      <c r="J156" s="205">
        <v>-2350.6650000000009</v>
      </c>
      <c r="K156" s="205">
        <v>-3111.0059999999994</v>
      </c>
      <c r="L156" s="205"/>
      <c r="M156" s="179" t="s">
        <v>1042</v>
      </c>
    </row>
    <row r="157" spans="1:13">
      <c r="A157" s="179" t="s">
        <v>840</v>
      </c>
      <c r="B157" s="205" t="s">
        <v>727</v>
      </c>
      <c r="C157" s="206" t="str">
        <f t="shared" si="8"/>
        <v>x</v>
      </c>
      <c r="D157" s="205" t="s">
        <v>727</v>
      </c>
      <c r="E157" s="206" t="str">
        <f t="shared" si="9"/>
        <v>x</v>
      </c>
      <c r="F157" s="205">
        <v>1.33</v>
      </c>
      <c r="G157" s="206">
        <f t="shared" si="10"/>
        <v>2.5906629759076812E-5</v>
      </c>
      <c r="H157" s="205">
        <v>6.6769999999999996</v>
      </c>
      <c r="I157" s="206">
        <f t="shared" si="11"/>
        <v>1.1328601965655569E-4</v>
      </c>
      <c r="J157" s="205">
        <v>1.33</v>
      </c>
      <c r="K157" s="205">
        <v>6.6769999999999996</v>
      </c>
      <c r="L157" s="205"/>
      <c r="M157" s="179" t="s">
        <v>1043</v>
      </c>
    </row>
    <row r="158" spans="1:13">
      <c r="A158" s="179" t="s">
        <v>841</v>
      </c>
      <c r="B158" s="205">
        <v>1671.8530000000001</v>
      </c>
      <c r="C158" s="206">
        <f t="shared" si="8"/>
        <v>2.5151162283452908E-2</v>
      </c>
      <c r="D158" s="205">
        <v>1530.4570000000001</v>
      </c>
      <c r="E158" s="206">
        <f t="shared" si="9"/>
        <v>2.4525346283726122E-2</v>
      </c>
      <c r="F158" s="205">
        <v>2318.1010000000001</v>
      </c>
      <c r="G158" s="206">
        <f t="shared" si="10"/>
        <v>4.5153522068530613E-2</v>
      </c>
      <c r="H158" s="205">
        <v>3017.0740000000001</v>
      </c>
      <c r="I158" s="206">
        <f t="shared" si="11"/>
        <v>5.1189501942381789E-2</v>
      </c>
      <c r="J158" s="205">
        <v>646.24800000000005</v>
      </c>
      <c r="K158" s="205">
        <v>1486.617</v>
      </c>
      <c r="L158" s="205"/>
      <c r="M158" s="179" t="s">
        <v>1044</v>
      </c>
    </row>
    <row r="159" spans="1:13">
      <c r="A159" s="179" t="s">
        <v>842</v>
      </c>
      <c r="B159" s="205">
        <v>2201.11</v>
      </c>
      <c r="C159" s="206">
        <f t="shared" si="8"/>
        <v>3.3113243098365122E-2</v>
      </c>
      <c r="D159" s="205">
        <v>3290.9520000000002</v>
      </c>
      <c r="E159" s="206">
        <f t="shared" si="9"/>
        <v>5.2737017376588202E-2</v>
      </c>
      <c r="F159" s="205">
        <v>227.37100000000001</v>
      </c>
      <c r="G159" s="206">
        <f t="shared" si="10"/>
        <v>4.4288844473316189E-3</v>
      </c>
      <c r="H159" s="205">
        <v>173.59899999999999</v>
      </c>
      <c r="I159" s="206">
        <f t="shared" si="11"/>
        <v>2.9453856112563147E-3</v>
      </c>
      <c r="J159" s="205">
        <v>-1973.739</v>
      </c>
      <c r="K159" s="205">
        <v>-3117.3530000000001</v>
      </c>
      <c r="L159" s="205"/>
      <c r="M159" s="179" t="s">
        <v>1045</v>
      </c>
    </row>
    <row r="160" spans="1:13">
      <c r="A160" s="179" t="s">
        <v>843</v>
      </c>
      <c r="B160" s="205">
        <v>200.971</v>
      </c>
      <c r="C160" s="206">
        <f t="shared" si="8"/>
        <v>3.0233843736667122E-3</v>
      </c>
      <c r="D160" s="205">
        <v>466.51600000000002</v>
      </c>
      <c r="E160" s="206">
        <f t="shared" si="9"/>
        <v>7.4758496624856346E-3</v>
      </c>
      <c r="F160" s="205">
        <v>2097.0120000000002</v>
      </c>
      <c r="G160" s="206">
        <f t="shared" si="10"/>
        <v>4.0847002619805402E-2</v>
      </c>
      <c r="H160" s="205">
        <v>3295.2460000000001</v>
      </c>
      <c r="I160" s="206">
        <f t="shared" si="11"/>
        <v>5.5909136308100432E-2</v>
      </c>
      <c r="J160" s="205">
        <v>1896.0410000000002</v>
      </c>
      <c r="K160" s="205">
        <v>2828.73</v>
      </c>
      <c r="L160" s="205"/>
      <c r="M160" s="179" t="s">
        <v>1046</v>
      </c>
    </row>
    <row r="161" spans="1:13">
      <c r="A161" s="179" t="s">
        <v>844</v>
      </c>
      <c r="B161" s="205" t="s">
        <v>727</v>
      </c>
      <c r="C161" s="206" t="str">
        <f t="shared" si="8"/>
        <v>x</v>
      </c>
      <c r="D161" s="205">
        <v>3.4780000000000002</v>
      </c>
      <c r="E161" s="206">
        <f t="shared" si="9"/>
        <v>5.573443381604282E-5</v>
      </c>
      <c r="F161" s="205">
        <v>623.49599999999998</v>
      </c>
      <c r="G161" s="206">
        <f t="shared" si="10"/>
        <v>1.2144872201703273E-2</v>
      </c>
      <c r="H161" s="205">
        <v>138.90700000000001</v>
      </c>
      <c r="I161" s="206">
        <f t="shared" si="11"/>
        <v>2.3567801606160232E-3</v>
      </c>
      <c r="J161" s="205">
        <v>623.49599999999998</v>
      </c>
      <c r="K161" s="205">
        <v>135.429</v>
      </c>
      <c r="L161" s="205"/>
      <c r="M161" s="179" t="s">
        <v>1047</v>
      </c>
    </row>
    <row r="162" spans="1:13">
      <c r="A162" s="179" t="s">
        <v>845</v>
      </c>
      <c r="B162" s="205" t="s">
        <v>727</v>
      </c>
      <c r="C162" s="206" t="str">
        <f t="shared" si="8"/>
        <v>x</v>
      </c>
      <c r="D162" s="205">
        <v>2.476</v>
      </c>
      <c r="E162" s="206">
        <f t="shared" si="9"/>
        <v>3.9677532526889596E-5</v>
      </c>
      <c r="F162" s="205">
        <v>6.7320000000000002</v>
      </c>
      <c r="G162" s="206">
        <f t="shared" si="10"/>
        <v>1.3113039965271061E-4</v>
      </c>
      <c r="H162" s="205">
        <v>52.5</v>
      </c>
      <c r="I162" s="206">
        <f t="shared" si="11"/>
        <v>8.9074674733700379E-4</v>
      </c>
      <c r="J162" s="205">
        <v>6.7320000000000002</v>
      </c>
      <c r="K162" s="205">
        <v>50.024000000000001</v>
      </c>
      <c r="L162" s="205"/>
      <c r="M162" s="179" t="s">
        <v>1048</v>
      </c>
    </row>
    <row r="163" spans="1:13">
      <c r="A163" s="179" t="s">
        <v>846</v>
      </c>
      <c r="B163" s="205">
        <v>7968.7629999999999</v>
      </c>
      <c r="C163" s="206">
        <f t="shared" si="8"/>
        <v>0.11988114470074522</v>
      </c>
      <c r="D163" s="205">
        <v>34518.828000000001</v>
      </c>
      <c r="E163" s="206">
        <f t="shared" si="9"/>
        <v>0.55315909562201437</v>
      </c>
      <c r="F163" s="205">
        <v>5417.9930000000004</v>
      </c>
      <c r="G163" s="206">
        <f t="shared" si="10"/>
        <v>0.10553529224681943</v>
      </c>
      <c r="H163" s="205">
        <v>659.53399999999999</v>
      </c>
      <c r="I163" s="206">
        <f t="shared" si="11"/>
        <v>1.1190052671584067E-2</v>
      </c>
      <c r="J163" s="205">
        <v>-2550.7699999999995</v>
      </c>
      <c r="K163" s="205">
        <v>-33859.294000000002</v>
      </c>
      <c r="L163" s="205"/>
      <c r="M163" s="179" t="s">
        <v>1049</v>
      </c>
    </row>
    <row r="164" spans="1:13">
      <c r="A164" s="179" t="s">
        <v>847</v>
      </c>
      <c r="B164" s="205">
        <v>474592.08799999999</v>
      </c>
      <c r="C164" s="206">
        <f t="shared" si="8"/>
        <v>7.1397082301678214</v>
      </c>
      <c r="D164" s="205">
        <v>543593.34199999995</v>
      </c>
      <c r="E164" s="206">
        <f t="shared" si="9"/>
        <v>8.7110026286775533</v>
      </c>
      <c r="F164" s="205">
        <v>946874.40899999999</v>
      </c>
      <c r="G164" s="206">
        <f t="shared" si="10"/>
        <v>18.443853189705013</v>
      </c>
      <c r="H164" s="205">
        <v>1064499.6769999999</v>
      </c>
      <c r="I164" s="206">
        <f t="shared" si="11"/>
        <v>18.060945234838879</v>
      </c>
      <c r="J164" s="205">
        <v>472282.321</v>
      </c>
      <c r="K164" s="205">
        <v>520906.33499999996</v>
      </c>
      <c r="L164" s="205"/>
      <c r="M164" s="179" t="s">
        <v>1050</v>
      </c>
    </row>
    <row r="165" spans="1:13">
      <c r="A165" s="179" t="s">
        <v>848</v>
      </c>
      <c r="B165" s="205">
        <v>23958.994999999999</v>
      </c>
      <c r="C165" s="206">
        <f t="shared" si="8"/>
        <v>0.36043633704245326</v>
      </c>
      <c r="D165" s="205">
        <v>12331.174000000001</v>
      </c>
      <c r="E165" s="206">
        <f t="shared" si="9"/>
        <v>0.19760523323091089</v>
      </c>
      <c r="F165" s="205">
        <v>3198.4749999999999</v>
      </c>
      <c r="G165" s="206">
        <f t="shared" si="10"/>
        <v>6.2302035803506163E-2</v>
      </c>
      <c r="H165" s="205">
        <v>5094.0240000000003</v>
      </c>
      <c r="I165" s="206">
        <f t="shared" si="11"/>
        <v>8.6428291597269224E-2</v>
      </c>
      <c r="J165" s="205">
        <v>-20760.52</v>
      </c>
      <c r="K165" s="205">
        <v>-7237.1500000000005</v>
      </c>
      <c r="L165" s="205"/>
      <c r="M165" s="179" t="s">
        <v>1051</v>
      </c>
    </row>
    <row r="166" spans="1:13">
      <c r="A166" s="179" t="s">
        <v>849</v>
      </c>
      <c r="B166" s="205" t="s">
        <v>727</v>
      </c>
      <c r="C166" s="206" t="str">
        <f t="shared" si="8"/>
        <v>x</v>
      </c>
      <c r="D166" s="205" t="s">
        <v>714</v>
      </c>
      <c r="E166" s="206" t="str">
        <f t="shared" si="9"/>
        <v>x</v>
      </c>
      <c r="F166" s="205">
        <v>5.28</v>
      </c>
      <c r="G166" s="206">
        <f t="shared" si="10"/>
        <v>1.0284737227663576E-4</v>
      </c>
      <c r="H166" s="205" t="s">
        <v>727</v>
      </c>
      <c r="I166" s="206" t="str">
        <f t="shared" si="11"/>
        <v>x</v>
      </c>
      <c r="J166" s="205">
        <v>5.28</v>
      </c>
      <c r="K166" s="205" t="s">
        <v>714</v>
      </c>
      <c r="L166" s="205"/>
      <c r="M166" s="179" t="s">
        <v>1052</v>
      </c>
    </row>
    <row r="167" spans="1:13">
      <c r="A167" s="179" t="s">
        <v>730</v>
      </c>
      <c r="B167" s="205">
        <v>6359.7209999999995</v>
      </c>
      <c r="C167" s="206">
        <f t="shared" si="8"/>
        <v>9.5674903803434505E-2</v>
      </c>
      <c r="D167" s="205">
        <v>7236.7039999999997</v>
      </c>
      <c r="E167" s="206">
        <f t="shared" si="9"/>
        <v>0.11596710757167691</v>
      </c>
      <c r="F167" s="205">
        <v>2359.4180000000001</v>
      </c>
      <c r="G167" s="206">
        <f t="shared" si="10"/>
        <v>4.5958322235264276E-2</v>
      </c>
      <c r="H167" s="205">
        <v>4019.7950000000001</v>
      </c>
      <c r="I167" s="206">
        <f t="shared" si="11"/>
        <v>6.8202272784981935E-2</v>
      </c>
      <c r="J167" s="205">
        <v>-4000.3029999999994</v>
      </c>
      <c r="K167" s="205">
        <v>-3216.9089999999997</v>
      </c>
      <c r="L167" s="205"/>
      <c r="M167" s="179" t="s">
        <v>935</v>
      </c>
    </row>
    <row r="168" spans="1:13">
      <c r="A168" s="179" t="s">
        <v>850</v>
      </c>
      <c r="B168" s="205" t="s">
        <v>727</v>
      </c>
      <c r="C168" s="206" t="str">
        <f t="shared" si="8"/>
        <v>x</v>
      </c>
      <c r="D168" s="205" t="s">
        <v>727</v>
      </c>
      <c r="E168" s="206" t="str">
        <f t="shared" si="9"/>
        <v>x</v>
      </c>
      <c r="F168" s="205" t="s">
        <v>714</v>
      </c>
      <c r="G168" s="206" t="str">
        <f t="shared" si="10"/>
        <v>x</v>
      </c>
      <c r="H168" s="205">
        <v>16.082000000000001</v>
      </c>
      <c r="I168" s="206">
        <f t="shared" si="11"/>
        <v>2.7285693696521324E-4</v>
      </c>
      <c r="J168" s="205" t="s">
        <v>714</v>
      </c>
      <c r="K168" s="205">
        <v>16.082000000000001</v>
      </c>
      <c r="L168" s="205"/>
      <c r="M168" s="179" t="s">
        <v>1053</v>
      </c>
    </row>
    <row r="169" spans="1:13">
      <c r="A169" s="179" t="s">
        <v>851</v>
      </c>
      <c r="B169" s="205">
        <v>0.76700000000000002</v>
      </c>
      <c r="C169" s="206">
        <f t="shared" si="8"/>
        <v>1.1538658884129392E-5</v>
      </c>
      <c r="D169" s="205">
        <v>2.5830000000000002</v>
      </c>
      <c r="E169" s="206">
        <f t="shared" si="9"/>
        <v>4.1392191646589595E-5</v>
      </c>
      <c r="F169" s="205">
        <v>1.2050000000000001</v>
      </c>
      <c r="G169" s="206">
        <f t="shared" si="10"/>
        <v>2.3471796135103426E-5</v>
      </c>
      <c r="H169" s="205">
        <v>1.032</v>
      </c>
      <c r="I169" s="206">
        <f t="shared" si="11"/>
        <v>1.7509536061938818E-5</v>
      </c>
      <c r="J169" s="205" t="s">
        <v>714</v>
      </c>
      <c r="K169" s="205">
        <v>-1.5510000000000002</v>
      </c>
      <c r="L169" s="205"/>
      <c r="M169" s="179" t="s">
        <v>1054</v>
      </c>
    </row>
    <row r="170" spans="1:13">
      <c r="A170" s="179" t="s">
        <v>852</v>
      </c>
      <c r="B170" s="205">
        <v>2341731.6250000005</v>
      </c>
      <c r="C170" s="206">
        <f t="shared" si="8"/>
        <v>35.22873848637942</v>
      </c>
      <c r="D170" s="205">
        <v>2567922.6660000002</v>
      </c>
      <c r="E170" s="206">
        <f t="shared" si="9"/>
        <v>41.15057960692733</v>
      </c>
      <c r="F170" s="205">
        <v>745257.57700000005</v>
      </c>
      <c r="G170" s="206">
        <f t="shared" si="10"/>
        <v>14.516625656004271</v>
      </c>
      <c r="H170" s="205">
        <v>968741.73099999991</v>
      </c>
      <c r="I170" s="206">
        <f t="shared" si="11"/>
        <v>16.436258017102258</v>
      </c>
      <c r="J170" s="205">
        <v>-1596474.0480000004</v>
      </c>
      <c r="K170" s="205">
        <v>-1599180.9350000003</v>
      </c>
      <c r="L170" s="205"/>
      <c r="M170" s="179" t="s">
        <v>852</v>
      </c>
    </row>
    <row r="171" spans="1:13">
      <c r="A171" s="179" t="s">
        <v>717</v>
      </c>
      <c r="B171" s="205">
        <v>3839.57</v>
      </c>
      <c r="C171" s="206">
        <f t="shared" si="8"/>
        <v>5.7762044969669746E-2</v>
      </c>
      <c r="D171" s="205">
        <v>9122.74</v>
      </c>
      <c r="E171" s="206">
        <f t="shared" si="9"/>
        <v>0.14619055455749466</v>
      </c>
      <c r="F171" s="205">
        <v>62328.790999999997</v>
      </c>
      <c r="G171" s="206">
        <f t="shared" si="10"/>
        <v>1.2140818885472773</v>
      </c>
      <c r="H171" s="205">
        <v>46936.669000000002</v>
      </c>
      <c r="I171" s="206">
        <f t="shared" si="11"/>
        <v>0.79635590938254441</v>
      </c>
      <c r="J171" s="205">
        <v>58489.220999999998</v>
      </c>
      <c r="K171" s="205">
        <v>37813.929000000004</v>
      </c>
      <c r="L171" s="205"/>
      <c r="M171" s="179" t="s">
        <v>923</v>
      </c>
    </row>
    <row r="172" spans="1:13">
      <c r="A172" s="179" t="s">
        <v>853</v>
      </c>
      <c r="B172" s="205">
        <v>0.58799999999999997</v>
      </c>
      <c r="C172" s="206">
        <f t="shared" si="8"/>
        <v>8.8458036817054524E-6</v>
      </c>
      <c r="D172" s="205">
        <v>1.8340000000000001</v>
      </c>
      <c r="E172" s="206">
        <f t="shared" si="9"/>
        <v>2.938957780868963E-5</v>
      </c>
      <c r="F172" s="205">
        <v>32.695</v>
      </c>
      <c r="G172" s="206">
        <f t="shared" si="10"/>
        <v>6.3685508268647841E-4</v>
      </c>
      <c r="H172" s="205">
        <v>749.32799999999997</v>
      </c>
      <c r="I172" s="206">
        <f t="shared" si="11"/>
        <v>1.2713551975019857E-2</v>
      </c>
      <c r="J172" s="205">
        <v>32.106999999999999</v>
      </c>
      <c r="K172" s="205">
        <v>747.49400000000003</v>
      </c>
      <c r="L172" s="205"/>
      <c r="M172" s="179" t="s">
        <v>1055</v>
      </c>
    </row>
    <row r="173" spans="1:13">
      <c r="A173" s="179" t="s">
        <v>854</v>
      </c>
      <c r="B173" s="205">
        <v>1.73</v>
      </c>
      <c r="C173" s="206">
        <f t="shared" si="8"/>
        <v>2.6025918995493937E-5</v>
      </c>
      <c r="D173" s="205">
        <v>22.937000000000001</v>
      </c>
      <c r="E173" s="206">
        <f t="shared" si="9"/>
        <v>3.6756202082765215E-4</v>
      </c>
      <c r="F173" s="205">
        <v>731.61699999999996</v>
      </c>
      <c r="G173" s="206">
        <f t="shared" si="10"/>
        <v>1.4250925371764284E-2</v>
      </c>
      <c r="H173" s="205">
        <v>569.077</v>
      </c>
      <c r="I173" s="206">
        <f t="shared" si="11"/>
        <v>9.6553045092247648E-3</v>
      </c>
      <c r="J173" s="205">
        <v>729.88699999999994</v>
      </c>
      <c r="K173" s="205">
        <v>546.14</v>
      </c>
      <c r="L173" s="205"/>
      <c r="M173" s="179" t="s">
        <v>1056</v>
      </c>
    </row>
    <row r="174" spans="1:13">
      <c r="A174" s="179" t="s">
        <v>855</v>
      </c>
      <c r="B174" s="205">
        <v>67551.847999999998</v>
      </c>
      <c r="C174" s="206">
        <f t="shared" si="8"/>
        <v>1.0162421526265428</v>
      </c>
      <c r="D174" s="205">
        <v>141871.00899999999</v>
      </c>
      <c r="E174" s="206">
        <f t="shared" si="9"/>
        <v>2.2734618635784116</v>
      </c>
      <c r="F174" s="205">
        <v>1138.5640000000001</v>
      </c>
      <c r="G174" s="206">
        <f t="shared" si="10"/>
        <v>2.2177711281965062E-2</v>
      </c>
      <c r="H174" s="205">
        <v>552.41600000000005</v>
      </c>
      <c r="I174" s="206">
        <f t="shared" si="11"/>
        <v>9.3726239081317782E-3</v>
      </c>
      <c r="J174" s="205">
        <v>-66413.284</v>
      </c>
      <c r="K174" s="205">
        <v>-141318.59299999999</v>
      </c>
      <c r="L174" s="205"/>
      <c r="M174" s="179" t="s">
        <v>1057</v>
      </c>
    </row>
    <row r="175" spans="1:13">
      <c r="A175" s="179" t="s">
        <v>856</v>
      </c>
      <c r="B175" s="205">
        <v>32057.11</v>
      </c>
      <c r="C175" s="206">
        <f t="shared" si="8"/>
        <v>0.48226343820210332</v>
      </c>
      <c r="D175" s="205">
        <v>24245.388999999999</v>
      </c>
      <c r="E175" s="206">
        <f t="shared" si="9"/>
        <v>0.38852876036938255</v>
      </c>
      <c r="F175" s="205">
        <v>5764.7759999999998</v>
      </c>
      <c r="G175" s="206">
        <f t="shared" si="10"/>
        <v>0.11229016351579832</v>
      </c>
      <c r="H175" s="205">
        <v>5854.6620000000003</v>
      </c>
      <c r="I175" s="206">
        <f t="shared" si="11"/>
        <v>9.9333735871572529E-2</v>
      </c>
      <c r="J175" s="205">
        <v>-26292.334000000003</v>
      </c>
      <c r="K175" s="205">
        <v>-18390.726999999999</v>
      </c>
      <c r="L175" s="205"/>
      <c r="M175" s="179" t="s">
        <v>1058</v>
      </c>
    </row>
    <row r="176" spans="1:13">
      <c r="A176" s="179" t="s">
        <v>857</v>
      </c>
      <c r="B176" s="205">
        <v>13.962999999999999</v>
      </c>
      <c r="C176" s="206">
        <f t="shared" si="8"/>
        <v>2.1005774967287964E-4</v>
      </c>
      <c r="D176" s="205">
        <v>82.489000000000004</v>
      </c>
      <c r="E176" s="206">
        <f t="shared" si="9"/>
        <v>1.3218739824760082E-3</v>
      </c>
      <c r="F176" s="205">
        <v>1987.354</v>
      </c>
      <c r="G176" s="206">
        <f t="shared" si="10"/>
        <v>3.8711010735504009E-2</v>
      </c>
      <c r="H176" s="205">
        <v>2180.2849999999999</v>
      </c>
      <c r="I176" s="206">
        <f t="shared" si="11"/>
        <v>3.699203375271732E-2</v>
      </c>
      <c r="J176" s="205">
        <v>1973.3910000000001</v>
      </c>
      <c r="K176" s="205">
        <v>2097.7959999999998</v>
      </c>
      <c r="L176" s="205"/>
      <c r="M176" s="179" t="s">
        <v>1059</v>
      </c>
    </row>
    <row r="177" spans="1:13">
      <c r="A177" s="179" t="s">
        <v>858</v>
      </c>
      <c r="B177" s="205" t="s">
        <v>727</v>
      </c>
      <c r="C177" s="206" t="str">
        <f t="shared" si="8"/>
        <v>x</v>
      </c>
      <c r="D177" s="205">
        <v>0.79400000000000004</v>
      </c>
      <c r="E177" s="206">
        <f t="shared" si="9"/>
        <v>1.272373215926912E-5</v>
      </c>
      <c r="F177" s="205">
        <v>7.2050000000000001</v>
      </c>
      <c r="G177" s="206">
        <f t="shared" si="10"/>
        <v>1.4034381008582589E-4</v>
      </c>
      <c r="H177" s="205">
        <v>41.759</v>
      </c>
      <c r="I177" s="206">
        <f t="shared" si="11"/>
        <v>7.0850844613420852E-4</v>
      </c>
      <c r="J177" s="205">
        <v>7.2050000000000001</v>
      </c>
      <c r="K177" s="205">
        <v>40.965000000000003</v>
      </c>
      <c r="L177" s="205"/>
      <c r="M177" s="179" t="s">
        <v>1060</v>
      </c>
    </row>
    <row r="178" spans="1:13">
      <c r="A178" s="179" t="s">
        <v>859</v>
      </c>
      <c r="B178" s="205" t="s">
        <v>727</v>
      </c>
      <c r="C178" s="206" t="str">
        <f t="shared" si="8"/>
        <v>x</v>
      </c>
      <c r="D178" s="205" t="s">
        <v>727</v>
      </c>
      <c r="E178" s="206" t="str">
        <f t="shared" si="9"/>
        <v>x</v>
      </c>
      <c r="F178" s="205" t="s">
        <v>727</v>
      </c>
      <c r="G178" s="206" t="str">
        <f t="shared" si="10"/>
        <v>x</v>
      </c>
      <c r="H178" s="205">
        <v>3.2370000000000001</v>
      </c>
      <c r="I178" s="206">
        <f t="shared" si="11"/>
        <v>5.4920899450092988E-5</v>
      </c>
      <c r="J178" s="205" t="s">
        <v>727</v>
      </c>
      <c r="K178" s="205">
        <v>3.2370000000000001</v>
      </c>
      <c r="L178" s="205"/>
      <c r="M178" s="179" t="s">
        <v>1061</v>
      </c>
    </row>
    <row r="179" spans="1:13">
      <c r="A179" s="179" t="s">
        <v>860</v>
      </c>
      <c r="B179" s="205">
        <v>964299.255</v>
      </c>
      <c r="C179" s="206">
        <f t="shared" si="8"/>
        <v>14.506805952627255</v>
      </c>
      <c r="D179" s="205">
        <v>1111876.7250000001</v>
      </c>
      <c r="E179" s="206">
        <f t="shared" si="9"/>
        <v>17.817659500031901</v>
      </c>
      <c r="F179" s="205">
        <v>145082.24299999999</v>
      </c>
      <c r="G179" s="206">
        <f t="shared" si="10"/>
        <v>2.8260089879830175</v>
      </c>
      <c r="H179" s="205">
        <v>229963.43799999999</v>
      </c>
      <c r="I179" s="206">
        <f t="shared" si="11"/>
        <v>3.9016987505701857</v>
      </c>
      <c r="J179" s="205">
        <v>-819217.01199999999</v>
      </c>
      <c r="K179" s="205">
        <v>-881913.28700000013</v>
      </c>
      <c r="L179" s="205"/>
      <c r="M179" s="179" t="s">
        <v>1062</v>
      </c>
    </row>
    <row r="180" spans="1:13">
      <c r="A180" s="179" t="s">
        <v>861</v>
      </c>
      <c r="B180" s="205">
        <v>238.84700000000001</v>
      </c>
      <c r="C180" s="206">
        <f t="shared" si="8"/>
        <v>3.5931865169460927E-3</v>
      </c>
      <c r="D180" s="205">
        <v>213.57499999999999</v>
      </c>
      <c r="E180" s="206">
        <f t="shared" si="9"/>
        <v>3.4225076774759473E-3</v>
      </c>
      <c r="F180" s="205">
        <v>3647.2489999999998</v>
      </c>
      <c r="G180" s="206">
        <f t="shared" si="10"/>
        <v>7.1043556001626415E-2</v>
      </c>
      <c r="H180" s="205">
        <v>2811.41</v>
      </c>
      <c r="I180" s="206">
        <f t="shared" si="11"/>
        <v>4.7700082151061446E-2</v>
      </c>
      <c r="J180" s="205">
        <v>3408.4019999999996</v>
      </c>
      <c r="K180" s="205">
        <v>2597.835</v>
      </c>
      <c r="L180" s="205"/>
      <c r="M180" s="179" t="s">
        <v>1063</v>
      </c>
    </row>
    <row r="181" spans="1:13">
      <c r="A181" s="179" t="s">
        <v>862</v>
      </c>
      <c r="B181" s="205">
        <v>26513.752</v>
      </c>
      <c r="C181" s="206">
        <f t="shared" si="8"/>
        <v>0.39886980451943083</v>
      </c>
      <c r="D181" s="205">
        <v>26887.223000000002</v>
      </c>
      <c r="E181" s="206">
        <f t="shared" si="9"/>
        <v>0.43086375813418182</v>
      </c>
      <c r="F181" s="205">
        <v>34640.097000000002</v>
      </c>
      <c r="G181" s="206">
        <f t="shared" si="10"/>
        <v>0.67474298330639648</v>
      </c>
      <c r="H181" s="205">
        <v>47093.184000000001</v>
      </c>
      <c r="I181" s="206">
        <f t="shared" si="11"/>
        <v>0.79901143751891479</v>
      </c>
      <c r="J181" s="205">
        <v>8126.3450000000012</v>
      </c>
      <c r="K181" s="205">
        <v>20205.960999999999</v>
      </c>
      <c r="L181" s="205"/>
      <c r="M181" s="179" t="s">
        <v>1064</v>
      </c>
    </row>
    <row r="182" spans="1:13">
      <c r="A182" s="179" t="s">
        <v>863</v>
      </c>
      <c r="B182" s="205">
        <v>45567.673000000003</v>
      </c>
      <c r="C182" s="206">
        <f t="shared" si="8"/>
        <v>0.68551477821454121</v>
      </c>
      <c r="D182" s="205">
        <v>43789.830999999998</v>
      </c>
      <c r="E182" s="206">
        <f t="shared" si="9"/>
        <v>0.70172554275020127</v>
      </c>
      <c r="F182" s="205">
        <v>6479.9549999999999</v>
      </c>
      <c r="G182" s="206">
        <f t="shared" si="10"/>
        <v>0.12622089852667562</v>
      </c>
      <c r="H182" s="205">
        <v>4661.3429999999998</v>
      </c>
      <c r="I182" s="206">
        <f t="shared" si="11"/>
        <v>7.9087164104230695E-2</v>
      </c>
      <c r="J182" s="205">
        <v>-39087.718000000001</v>
      </c>
      <c r="K182" s="205">
        <v>-39128.487999999998</v>
      </c>
      <c r="L182" s="205"/>
      <c r="M182" s="179" t="s">
        <v>1065</v>
      </c>
    </row>
    <row r="183" spans="1:13">
      <c r="A183" s="179" t="s">
        <v>864</v>
      </c>
      <c r="B183" s="205">
        <v>26490.936000000002</v>
      </c>
      <c r="C183" s="206">
        <f t="shared" si="8"/>
        <v>0.3985265632663666</v>
      </c>
      <c r="D183" s="205">
        <v>28868.243999999999</v>
      </c>
      <c r="E183" s="206">
        <f t="shared" si="9"/>
        <v>0.46260932564789403</v>
      </c>
      <c r="F183" s="205">
        <v>82113.422999999995</v>
      </c>
      <c r="G183" s="206">
        <f t="shared" si="10"/>
        <v>1.5994601863995954</v>
      </c>
      <c r="H183" s="205">
        <v>112688.652</v>
      </c>
      <c r="I183" s="206">
        <f t="shared" si="11"/>
        <v>1.911943813919839</v>
      </c>
      <c r="J183" s="205">
        <v>55622.486999999994</v>
      </c>
      <c r="K183" s="205">
        <v>83820.407999999996</v>
      </c>
      <c r="L183" s="205"/>
      <c r="M183" s="179" t="s">
        <v>1066</v>
      </c>
    </row>
    <row r="184" spans="1:13">
      <c r="A184" s="179" t="s">
        <v>865</v>
      </c>
      <c r="B184" s="205">
        <v>249588.14499999999</v>
      </c>
      <c r="C184" s="206">
        <f t="shared" si="8"/>
        <v>3.7547750543384941</v>
      </c>
      <c r="D184" s="205">
        <v>225762.22700000001</v>
      </c>
      <c r="E184" s="206">
        <f t="shared" si="9"/>
        <v>3.6178061813956117</v>
      </c>
      <c r="F184" s="205">
        <v>38412.983999999997</v>
      </c>
      <c r="G184" s="206">
        <f t="shared" si="10"/>
        <v>0.74823380032281295</v>
      </c>
      <c r="H184" s="205">
        <v>47042.499000000003</v>
      </c>
      <c r="I184" s="206">
        <f t="shared" si="11"/>
        <v>0.7981514851591287</v>
      </c>
      <c r="J184" s="205">
        <v>-211175.16099999999</v>
      </c>
      <c r="K184" s="205">
        <v>-178719.728</v>
      </c>
      <c r="L184" s="205"/>
      <c r="M184" s="179" t="s">
        <v>1067</v>
      </c>
    </row>
    <row r="185" spans="1:13">
      <c r="A185" s="179" t="s">
        <v>723</v>
      </c>
      <c r="B185" s="205">
        <v>1.393</v>
      </c>
      <c r="C185" s="206">
        <f t="shared" si="8"/>
        <v>2.0956130150706968E-5</v>
      </c>
      <c r="D185" s="205">
        <v>2.702</v>
      </c>
      <c r="E185" s="206">
        <f t="shared" si="9"/>
        <v>4.3299148985321367E-5</v>
      </c>
      <c r="F185" s="205">
        <v>7824.5940000000001</v>
      </c>
      <c r="G185" s="206">
        <f t="shared" si="10"/>
        <v>0.1524126765211232</v>
      </c>
      <c r="H185" s="205">
        <v>3852.741</v>
      </c>
      <c r="I185" s="206">
        <f t="shared" si="11"/>
        <v>6.5367933601560291E-2</v>
      </c>
      <c r="J185" s="205">
        <v>7823.201</v>
      </c>
      <c r="K185" s="205">
        <v>3850.0389999999998</v>
      </c>
      <c r="L185" s="205"/>
      <c r="M185" s="179" t="s">
        <v>929</v>
      </c>
    </row>
    <row r="186" spans="1:13">
      <c r="A186" s="179" t="s">
        <v>724</v>
      </c>
      <c r="B186" s="205">
        <v>389.67</v>
      </c>
      <c r="C186" s="206">
        <f t="shared" si="8"/>
        <v>5.8621502051873541E-3</v>
      </c>
      <c r="D186" s="205">
        <v>273.654</v>
      </c>
      <c r="E186" s="206">
        <f t="shared" si="9"/>
        <v>4.3852647359101157E-3</v>
      </c>
      <c r="F186" s="205">
        <v>6071.3509999999997</v>
      </c>
      <c r="G186" s="206">
        <f t="shared" si="10"/>
        <v>0.11826183646195544</v>
      </c>
      <c r="H186" s="205">
        <v>770.005</v>
      </c>
      <c r="I186" s="206">
        <f t="shared" si="11"/>
        <v>1.3064370460632945E-2</v>
      </c>
      <c r="J186" s="205">
        <v>5681.6809999999996</v>
      </c>
      <c r="K186" s="205">
        <v>496.351</v>
      </c>
      <c r="L186" s="205"/>
      <c r="M186" s="179" t="s">
        <v>930</v>
      </c>
    </row>
    <row r="187" spans="1:13">
      <c r="A187" s="179" t="s">
        <v>866</v>
      </c>
      <c r="B187" s="205">
        <v>444.47500000000002</v>
      </c>
      <c r="C187" s="206">
        <f t="shared" si="8"/>
        <v>6.686630257527265E-3</v>
      </c>
      <c r="D187" s="205">
        <v>4094.8229999999999</v>
      </c>
      <c r="E187" s="206">
        <f t="shared" si="9"/>
        <v>6.5618930845862539E-2</v>
      </c>
      <c r="F187" s="205">
        <v>15975.833000000001</v>
      </c>
      <c r="G187" s="206">
        <f t="shared" si="10"/>
        <v>0.31118796287506872</v>
      </c>
      <c r="H187" s="205">
        <v>14647.84</v>
      </c>
      <c r="I187" s="206">
        <f t="shared" si="11"/>
        <v>0.24852411115262588</v>
      </c>
      <c r="J187" s="205">
        <v>15531.358</v>
      </c>
      <c r="K187" s="205">
        <v>10553.017</v>
      </c>
      <c r="L187" s="205"/>
      <c r="M187" s="179" t="s">
        <v>1068</v>
      </c>
    </row>
    <row r="188" spans="1:13">
      <c r="A188" s="179" t="s">
        <v>867</v>
      </c>
      <c r="B188" s="205">
        <v>112475.296</v>
      </c>
      <c r="C188" s="206">
        <f t="shared" si="8"/>
        <v>1.692065284792025</v>
      </c>
      <c r="D188" s="205">
        <v>126009.757</v>
      </c>
      <c r="E188" s="206">
        <f t="shared" si="9"/>
        <v>2.0192876543105633</v>
      </c>
      <c r="F188" s="205">
        <v>61072.413999999997</v>
      </c>
      <c r="G188" s="206">
        <f t="shared" si="10"/>
        <v>1.1896093368353828</v>
      </c>
      <c r="H188" s="205">
        <v>148746.20600000001</v>
      </c>
      <c r="I188" s="206">
        <f t="shared" si="11"/>
        <v>2.5237180794899032</v>
      </c>
      <c r="J188" s="205">
        <v>-51402.882000000005</v>
      </c>
      <c r="K188" s="205">
        <v>22736.449000000008</v>
      </c>
      <c r="L188" s="205"/>
      <c r="M188" s="179" t="s">
        <v>1069</v>
      </c>
    </row>
    <row r="189" spans="1:13">
      <c r="A189" s="179" t="s">
        <v>868</v>
      </c>
      <c r="B189" s="205" t="s">
        <v>727</v>
      </c>
      <c r="C189" s="206" t="str">
        <f t="shared" si="8"/>
        <v>x</v>
      </c>
      <c r="D189" s="205" t="s">
        <v>714</v>
      </c>
      <c r="E189" s="206" t="str">
        <f t="shared" si="9"/>
        <v>x</v>
      </c>
      <c r="F189" s="205">
        <v>54.798000000000002</v>
      </c>
      <c r="G189" s="206">
        <f t="shared" si="10"/>
        <v>1.0673921034119482E-3</v>
      </c>
      <c r="H189" s="205">
        <v>22.477</v>
      </c>
      <c r="I189" s="206">
        <f t="shared" si="11"/>
        <v>3.8135837409321592E-4</v>
      </c>
      <c r="J189" s="205">
        <v>54.798000000000002</v>
      </c>
      <c r="K189" s="205">
        <v>22.289000000000001</v>
      </c>
      <c r="L189" s="205"/>
      <c r="M189" s="179" t="s">
        <v>1070</v>
      </c>
    </row>
    <row r="190" spans="1:13">
      <c r="A190" s="179" t="s">
        <v>869</v>
      </c>
      <c r="B190" s="205">
        <v>5891.8739999999998</v>
      </c>
      <c r="C190" s="206">
        <f t="shared" si="8"/>
        <v>8.8636667893443252E-2</v>
      </c>
      <c r="D190" s="205">
        <v>2272.4580000000001</v>
      </c>
      <c r="E190" s="206">
        <f t="shared" si="9"/>
        <v>3.6415802185375802E-2</v>
      </c>
      <c r="F190" s="205">
        <v>1139.768</v>
      </c>
      <c r="G190" s="206">
        <f t="shared" si="10"/>
        <v>2.2201163599431171E-2</v>
      </c>
      <c r="H190" s="205">
        <v>1730.5920000000001</v>
      </c>
      <c r="I190" s="206">
        <f t="shared" si="11"/>
        <v>2.9362270380332192E-2</v>
      </c>
      <c r="J190" s="205">
        <v>-4752.1059999999998</v>
      </c>
      <c r="K190" s="205">
        <v>-541.86599999999999</v>
      </c>
      <c r="L190" s="205"/>
      <c r="M190" s="179" t="s">
        <v>1071</v>
      </c>
    </row>
    <row r="191" spans="1:13">
      <c r="A191" s="179" t="s">
        <v>870</v>
      </c>
      <c r="B191" s="205">
        <v>160058.478</v>
      </c>
      <c r="C191" s="206">
        <f t="shared" si="8"/>
        <v>2.4079011462254614</v>
      </c>
      <c r="D191" s="205">
        <v>149094.408</v>
      </c>
      <c r="E191" s="206">
        <f t="shared" si="9"/>
        <v>2.3892157604997371</v>
      </c>
      <c r="F191" s="205">
        <v>42399.188999999998</v>
      </c>
      <c r="G191" s="206">
        <f t="shared" si="10"/>
        <v>0.82587976805121954</v>
      </c>
      <c r="H191" s="205">
        <v>49746.1</v>
      </c>
      <c r="I191" s="206">
        <f t="shared" si="11"/>
        <v>0.84402241462288241</v>
      </c>
      <c r="J191" s="205">
        <v>-117659.289</v>
      </c>
      <c r="K191" s="205">
        <v>-99348.30799999999</v>
      </c>
      <c r="L191" s="205"/>
      <c r="M191" s="179" t="s">
        <v>1072</v>
      </c>
    </row>
    <row r="192" spans="1:13">
      <c r="A192" s="179" t="s">
        <v>725</v>
      </c>
      <c r="B192" s="205">
        <v>967.63599999999997</v>
      </c>
      <c r="C192" s="206">
        <f t="shared" si="8"/>
        <v>1.4557003556718941E-2</v>
      </c>
      <c r="D192" s="205">
        <v>4766.6549999999997</v>
      </c>
      <c r="E192" s="206">
        <f t="shared" si="9"/>
        <v>7.6384938936575497E-2</v>
      </c>
      <c r="F192" s="205">
        <v>6909.0410000000002</v>
      </c>
      <c r="G192" s="206">
        <f t="shared" si="10"/>
        <v>0.13457892268968558</v>
      </c>
      <c r="H192" s="205">
        <v>9900.8320000000003</v>
      </c>
      <c r="I192" s="206">
        <f t="shared" si="11"/>
        <v>0.16798350285581187</v>
      </c>
      <c r="J192" s="205">
        <v>5941.4050000000007</v>
      </c>
      <c r="K192" s="205">
        <v>5134.1770000000006</v>
      </c>
      <c r="L192" s="205"/>
      <c r="M192" s="179" t="s">
        <v>931</v>
      </c>
    </row>
    <row r="193" spans="1:13">
      <c r="A193" s="179" t="s">
        <v>871</v>
      </c>
      <c r="B193" s="205">
        <v>4415.2449999999999</v>
      </c>
      <c r="C193" s="206">
        <f t="shared" si="8"/>
        <v>6.6422432783387067E-2</v>
      </c>
      <c r="D193" s="205">
        <v>6504.1970000000001</v>
      </c>
      <c r="E193" s="206">
        <f t="shared" si="9"/>
        <v>0.10422879161098456</v>
      </c>
      <c r="F193" s="205">
        <v>1116.7560000000001</v>
      </c>
      <c r="G193" s="206">
        <f t="shared" si="10"/>
        <v>2.1752920468592171E-2</v>
      </c>
      <c r="H193" s="205">
        <v>1112.7070000000001</v>
      </c>
      <c r="I193" s="206">
        <f t="shared" si="11"/>
        <v>1.8878859828364108E-2</v>
      </c>
      <c r="J193" s="205">
        <v>-3298.4889999999996</v>
      </c>
      <c r="K193" s="205">
        <v>-5391.49</v>
      </c>
      <c r="L193" s="205"/>
      <c r="M193" s="179" t="s">
        <v>1073</v>
      </c>
    </row>
    <row r="194" spans="1:13">
      <c r="A194" s="179" t="s">
        <v>872</v>
      </c>
      <c r="B194" s="205">
        <v>831.06899999999996</v>
      </c>
      <c r="C194" s="206">
        <f t="shared" si="8"/>
        <v>1.25025054761076E-2</v>
      </c>
      <c r="D194" s="205">
        <v>5204.4979999999996</v>
      </c>
      <c r="E194" s="206">
        <f t="shared" si="9"/>
        <v>8.3401308029536284E-2</v>
      </c>
      <c r="F194" s="205">
        <v>85.619</v>
      </c>
      <c r="G194" s="206">
        <f t="shared" si="10"/>
        <v>1.6677441604078175E-3</v>
      </c>
      <c r="H194" s="205">
        <v>231.74</v>
      </c>
      <c r="I194" s="206">
        <f t="shared" si="11"/>
        <v>3.9318409757690912E-3</v>
      </c>
      <c r="J194" s="205">
        <v>-745.44999999999993</v>
      </c>
      <c r="K194" s="205">
        <v>-4972.7579999999998</v>
      </c>
      <c r="L194" s="205"/>
      <c r="M194" s="179" t="s">
        <v>1074</v>
      </c>
    </row>
    <row r="195" spans="1:13">
      <c r="A195" s="179" t="s">
        <v>873</v>
      </c>
      <c r="B195" s="205">
        <v>4750.0230000000001</v>
      </c>
      <c r="C195" s="206">
        <f t="shared" si="8"/>
        <v>7.1458794118342828E-2</v>
      </c>
      <c r="D195" s="205">
        <v>2841.9569999999999</v>
      </c>
      <c r="E195" s="206">
        <f t="shared" si="9"/>
        <v>4.5541939138740543E-2</v>
      </c>
      <c r="F195" s="205">
        <v>5741.3109999999997</v>
      </c>
      <c r="G195" s="206">
        <f t="shared" si="10"/>
        <v>0.11183309654790602</v>
      </c>
      <c r="H195" s="205">
        <v>7187.6180000000004</v>
      </c>
      <c r="I195" s="206">
        <f t="shared" si="11"/>
        <v>0.12194947342096954</v>
      </c>
      <c r="J195" s="205">
        <v>991.28799999999956</v>
      </c>
      <c r="K195" s="205">
        <v>4345.6610000000001</v>
      </c>
      <c r="L195" s="205"/>
      <c r="M195" s="179" t="s">
        <v>1075</v>
      </c>
    </row>
    <row r="196" spans="1:13">
      <c r="A196" s="179" t="s">
        <v>874</v>
      </c>
      <c r="B196" s="205">
        <v>3783.9989999999998</v>
      </c>
      <c r="C196" s="206">
        <f t="shared" si="8"/>
        <v>5.6926041302329505E-2</v>
      </c>
      <c r="D196" s="205">
        <v>3674.4609999999998</v>
      </c>
      <c r="E196" s="206">
        <f t="shared" si="9"/>
        <v>5.8882692183476276E-2</v>
      </c>
      <c r="F196" s="205">
        <v>1812.723</v>
      </c>
      <c r="G196" s="206">
        <f t="shared" si="10"/>
        <v>3.5309431290799241E-2</v>
      </c>
      <c r="H196" s="205">
        <v>6341.7740000000003</v>
      </c>
      <c r="I196" s="206">
        <f t="shared" si="11"/>
        <v>0.10759837262564534</v>
      </c>
      <c r="J196" s="205">
        <v>-1971.2759999999998</v>
      </c>
      <c r="K196" s="205">
        <v>2667.3130000000006</v>
      </c>
      <c r="L196" s="205"/>
      <c r="M196" s="179" t="s">
        <v>1076</v>
      </c>
    </row>
    <row r="197" spans="1:13">
      <c r="A197" s="179" t="s">
        <v>875</v>
      </c>
      <c r="B197" s="205">
        <v>4156.634</v>
      </c>
      <c r="C197" s="206">
        <f t="shared" si="8"/>
        <v>6.2531918946772222E-2</v>
      </c>
      <c r="D197" s="205">
        <v>1080.232</v>
      </c>
      <c r="E197" s="206">
        <f t="shared" si="9"/>
        <v>1.7310557478427708E-2</v>
      </c>
      <c r="F197" s="205">
        <v>254.37299999999999</v>
      </c>
      <c r="G197" s="206">
        <f t="shared" si="10"/>
        <v>4.9548474674478539E-3</v>
      </c>
      <c r="H197" s="205">
        <v>564.06100000000004</v>
      </c>
      <c r="I197" s="206">
        <f t="shared" si="11"/>
        <v>9.57020001999348E-3</v>
      </c>
      <c r="J197" s="205">
        <v>-3902.261</v>
      </c>
      <c r="K197" s="205">
        <v>-516.17099999999994</v>
      </c>
      <c r="L197" s="205"/>
      <c r="M197" s="179" t="s">
        <v>1077</v>
      </c>
    </row>
    <row r="198" spans="1:13">
      <c r="A198" s="179" t="s">
        <v>876</v>
      </c>
      <c r="B198" s="205">
        <v>1.617</v>
      </c>
      <c r="C198" s="206">
        <f t="shared" si="8"/>
        <v>2.4325960124689993E-5</v>
      </c>
      <c r="D198" s="205">
        <v>7.96</v>
      </c>
      <c r="E198" s="206">
        <f t="shared" si="9"/>
        <v>1.2755781862441084E-4</v>
      </c>
      <c r="F198" s="205">
        <v>79.608000000000004</v>
      </c>
      <c r="G198" s="206">
        <f t="shared" si="10"/>
        <v>1.5506578810981855E-3</v>
      </c>
      <c r="H198" s="205">
        <v>83.692999999999998</v>
      </c>
      <c r="I198" s="206">
        <f t="shared" si="11"/>
        <v>1.4199860480928737E-3</v>
      </c>
      <c r="J198" s="205">
        <v>77.991</v>
      </c>
      <c r="K198" s="205">
        <v>75.733000000000004</v>
      </c>
      <c r="L198" s="205"/>
      <c r="M198" s="179" t="s">
        <v>1078</v>
      </c>
    </row>
    <row r="199" spans="1:13">
      <c r="A199" s="179" t="s">
        <v>877</v>
      </c>
      <c r="B199" s="205">
        <v>160.69</v>
      </c>
      <c r="C199" s="206">
        <f t="shared" si="8"/>
        <v>2.4174016898184511E-3</v>
      </c>
      <c r="D199" s="205">
        <v>97.218000000000004</v>
      </c>
      <c r="E199" s="206">
        <f t="shared" si="9"/>
        <v>1.5579040214859262E-3</v>
      </c>
      <c r="F199" s="205">
        <v>8388.6689999999999</v>
      </c>
      <c r="G199" s="206">
        <f t="shared" si="10"/>
        <v>0.16340010673266547</v>
      </c>
      <c r="H199" s="205">
        <v>6259.0339999999997</v>
      </c>
      <c r="I199" s="206">
        <f t="shared" si="11"/>
        <v>0.10619455575184222</v>
      </c>
      <c r="J199" s="205">
        <v>8227.9789999999994</v>
      </c>
      <c r="K199" s="205">
        <v>6161.8159999999998</v>
      </c>
      <c r="L199" s="205"/>
      <c r="M199" s="179" t="s">
        <v>1079</v>
      </c>
    </row>
    <row r="200" spans="1:13">
      <c r="A200" s="179" t="s">
        <v>878</v>
      </c>
      <c r="B200" s="205">
        <v>29.916</v>
      </c>
      <c r="C200" s="206">
        <f t="shared" si="8"/>
        <v>4.5005282813248364E-4</v>
      </c>
      <c r="D200" s="205">
        <v>70.64</v>
      </c>
      <c r="E200" s="206">
        <f t="shared" si="9"/>
        <v>1.1319955160337162E-3</v>
      </c>
      <c r="F200" s="205">
        <v>873.36</v>
      </c>
      <c r="G200" s="206">
        <f t="shared" si="10"/>
        <v>1.701189035066716E-2</v>
      </c>
      <c r="H200" s="205">
        <v>206.21</v>
      </c>
      <c r="I200" s="206">
        <f t="shared" si="11"/>
        <v>3.4986835574926396E-3</v>
      </c>
      <c r="J200" s="205">
        <v>843.44399999999996</v>
      </c>
      <c r="K200" s="205">
        <v>135.57</v>
      </c>
      <c r="L200" s="205"/>
      <c r="M200" s="179" t="s">
        <v>1080</v>
      </c>
    </row>
    <row r="201" spans="1:13">
      <c r="A201" s="179" t="s">
        <v>879</v>
      </c>
      <c r="B201" s="205">
        <v>28149.071</v>
      </c>
      <c r="C201" s="206">
        <f t="shared" si="8"/>
        <v>0.42347135355168064</v>
      </c>
      <c r="D201" s="205">
        <v>34791.262999999999</v>
      </c>
      <c r="E201" s="206">
        <f t="shared" si="9"/>
        <v>0.55752482606384102</v>
      </c>
      <c r="F201" s="205">
        <v>12549.561</v>
      </c>
      <c r="G201" s="206">
        <f t="shared" si="10"/>
        <v>0.2444487447112404</v>
      </c>
      <c r="H201" s="205">
        <v>7124.0060000000003</v>
      </c>
      <c r="I201" s="206">
        <f t="shared" si="11"/>
        <v>0.12087019376208191</v>
      </c>
      <c r="J201" s="205">
        <v>-15599.51</v>
      </c>
      <c r="K201" s="205">
        <v>-27667.256999999998</v>
      </c>
      <c r="L201" s="205"/>
      <c r="M201" s="179" t="s">
        <v>1081</v>
      </c>
    </row>
    <row r="202" spans="1:13">
      <c r="A202" s="179" t="s">
        <v>880</v>
      </c>
      <c r="B202" s="205">
        <v>87.188000000000002</v>
      </c>
      <c r="C202" s="206">
        <f t="shared" si="8"/>
        <v>1.3116461418376448E-3</v>
      </c>
      <c r="D202" s="205">
        <v>58.951999999999998</v>
      </c>
      <c r="E202" s="206">
        <f t="shared" si="9"/>
        <v>9.4469705069676719E-4</v>
      </c>
      <c r="F202" s="205">
        <v>101.04900000000001</v>
      </c>
      <c r="G202" s="206">
        <f t="shared" si="10"/>
        <v>1.9683000229510925E-3</v>
      </c>
      <c r="H202" s="205">
        <v>73.549000000000007</v>
      </c>
      <c r="I202" s="206">
        <f t="shared" si="11"/>
        <v>1.2478768099026534E-3</v>
      </c>
      <c r="J202" s="205">
        <v>13.861000000000004</v>
      </c>
      <c r="K202" s="205">
        <v>14.597000000000008</v>
      </c>
      <c r="L202" s="205"/>
      <c r="M202" s="179" t="s">
        <v>1082</v>
      </c>
    </row>
    <row r="203" spans="1:13">
      <c r="A203" s="179" t="s">
        <v>881</v>
      </c>
      <c r="B203" s="205">
        <v>300.78100000000001</v>
      </c>
      <c r="C203" s="206">
        <f t="shared" si="8"/>
        <v>4.5249144169847762E-3</v>
      </c>
      <c r="D203" s="205">
        <v>6119.308</v>
      </c>
      <c r="E203" s="206">
        <f t="shared" si="9"/>
        <v>9.8061002508907813E-2</v>
      </c>
      <c r="F203" s="205">
        <v>1896.751</v>
      </c>
      <c r="G203" s="206">
        <f t="shared" si="10"/>
        <v>3.6946184888841126E-2</v>
      </c>
      <c r="H203" s="205">
        <v>2646.6750000000002</v>
      </c>
      <c r="I203" s="206">
        <f t="shared" si="11"/>
        <v>4.4905088523965048E-2</v>
      </c>
      <c r="J203" s="205">
        <v>1595.97</v>
      </c>
      <c r="K203" s="205">
        <v>-3472.6329999999998</v>
      </c>
      <c r="L203" s="205"/>
      <c r="M203" s="179" t="s">
        <v>1083</v>
      </c>
    </row>
    <row r="204" spans="1:13">
      <c r="A204" s="179" t="s">
        <v>882</v>
      </c>
      <c r="B204" s="205">
        <v>8762.2160000000003</v>
      </c>
      <c r="C204" s="206">
        <f t="shared" si="8"/>
        <v>0.13181775944336468</v>
      </c>
      <c r="D204" s="205">
        <v>7847.3649999999998</v>
      </c>
      <c r="E204" s="206">
        <f t="shared" si="9"/>
        <v>0.12575285946602383</v>
      </c>
      <c r="F204" s="205">
        <v>2348.8240000000001</v>
      </c>
      <c r="G204" s="206">
        <f t="shared" si="10"/>
        <v>4.5751965215965286E-2</v>
      </c>
      <c r="H204" s="205">
        <v>2695.2739999999999</v>
      </c>
      <c r="I204" s="206">
        <f t="shared" si="11"/>
        <v>4.5729648546323727E-2</v>
      </c>
      <c r="J204" s="205">
        <v>-6413.3919999999998</v>
      </c>
      <c r="K204" s="205">
        <v>-5152.0910000000003</v>
      </c>
      <c r="L204" s="205"/>
      <c r="M204" s="179" t="s">
        <v>1084</v>
      </c>
    </row>
    <row r="205" spans="1:13">
      <c r="A205" s="179" t="s">
        <v>883</v>
      </c>
      <c r="B205" s="205">
        <v>59771.837</v>
      </c>
      <c r="C205" s="206">
        <f t="shared" si="8"/>
        <v>0.89920057108316032</v>
      </c>
      <c r="D205" s="205">
        <v>59432.745999999999</v>
      </c>
      <c r="E205" s="206">
        <f t="shared" si="9"/>
        <v>0.9524009339973214</v>
      </c>
      <c r="F205" s="205">
        <v>9092.9650000000001</v>
      </c>
      <c r="G205" s="206">
        <f t="shared" si="10"/>
        <v>0.17711885538890515</v>
      </c>
      <c r="H205" s="205">
        <v>9503.8649999999998</v>
      </c>
      <c r="I205" s="206">
        <f t="shared" si="11"/>
        <v>0.16124832068342845</v>
      </c>
      <c r="J205" s="205">
        <v>-50678.872000000003</v>
      </c>
      <c r="K205" s="205">
        <v>-49928.881000000001</v>
      </c>
      <c r="L205" s="205"/>
      <c r="M205" s="179" t="s">
        <v>1085</v>
      </c>
    </row>
    <row r="206" spans="1:13">
      <c r="A206" s="179" t="s">
        <v>884</v>
      </c>
      <c r="B206" s="205" t="s">
        <v>727</v>
      </c>
      <c r="C206" s="206" t="str">
        <f t="shared" ref="C206:C239" si="12">IF(B206=0,0,IF(OR(B206="x",B206="Ə"),"x",B206/$B$12*100))</f>
        <v>x</v>
      </c>
      <c r="D206" s="205" t="s">
        <v>727</v>
      </c>
      <c r="E206" s="206" t="str">
        <f t="shared" ref="E206:E239" si="13">IF(D206=0,0,IF(OR(D206="x",D206="Ə"),"x",D206/$D$12*100))</f>
        <v>x</v>
      </c>
      <c r="F206" s="205">
        <v>2643.4029999999998</v>
      </c>
      <c r="G206" s="206">
        <f t="shared" ref="G206:G239" si="14">IF(F206=0,0,IF(OR(F206="x",F206="Ə"),"x",F206/$F$12*100))</f>
        <v>5.1489972048896923E-2</v>
      </c>
      <c r="H206" s="205">
        <v>5298.8</v>
      </c>
      <c r="I206" s="206">
        <f t="shared" ref="I206:I239" si="15">IF(H206=0,0,IF(OR(H206="x",H206="Ə"),"x",H206/$H$12*100))</f>
        <v>8.9902645043606025E-2</v>
      </c>
      <c r="J206" s="205">
        <v>2643.4029999999998</v>
      </c>
      <c r="K206" s="205">
        <v>5298.8</v>
      </c>
      <c r="L206" s="205"/>
      <c r="M206" s="179" t="s">
        <v>1086</v>
      </c>
    </row>
    <row r="207" spans="1:13">
      <c r="A207" s="179" t="s">
        <v>885</v>
      </c>
      <c r="B207" s="205">
        <v>8891.7029999999995</v>
      </c>
      <c r="C207" s="206">
        <f t="shared" si="12"/>
        <v>0.13376574682658404</v>
      </c>
      <c r="D207" s="205">
        <v>11890.909</v>
      </c>
      <c r="E207" s="206">
        <f t="shared" si="13"/>
        <v>0.19055005194740884</v>
      </c>
      <c r="F207" s="205">
        <v>10610.343999999999</v>
      </c>
      <c r="G207" s="206">
        <f t="shared" si="14"/>
        <v>0.20667537866499402</v>
      </c>
      <c r="H207" s="205">
        <v>10109.77</v>
      </c>
      <c r="I207" s="206">
        <f t="shared" si="15"/>
        <v>0.17152847131095661</v>
      </c>
      <c r="J207" s="205">
        <v>1718.6409999999996</v>
      </c>
      <c r="K207" s="205">
        <v>-1781.1389999999992</v>
      </c>
      <c r="L207" s="205"/>
      <c r="M207" s="179" t="s">
        <v>1087</v>
      </c>
    </row>
    <row r="208" spans="1:13">
      <c r="A208" s="179" t="s">
        <v>729</v>
      </c>
      <c r="B208" s="205">
        <v>169408.587</v>
      </c>
      <c r="C208" s="206">
        <f t="shared" si="12"/>
        <v>2.5485630996549635</v>
      </c>
      <c r="D208" s="205">
        <v>154578.67499999999</v>
      </c>
      <c r="E208" s="206">
        <f t="shared" si="13"/>
        <v>2.4771003252326316</v>
      </c>
      <c r="F208" s="205">
        <v>32885.966999999997</v>
      </c>
      <c r="G208" s="206">
        <f t="shared" si="14"/>
        <v>0.64057486566783295</v>
      </c>
      <c r="H208" s="205">
        <v>37197.498</v>
      </c>
      <c r="I208" s="206">
        <f t="shared" si="15"/>
        <v>0.63111524481094672</v>
      </c>
      <c r="J208" s="205">
        <v>-136522.62</v>
      </c>
      <c r="K208" s="205">
        <v>-117381.177</v>
      </c>
      <c r="L208" s="205"/>
      <c r="M208" s="179" t="s">
        <v>934</v>
      </c>
    </row>
    <row r="209" spans="1:13">
      <c r="A209" s="179" t="s">
        <v>886</v>
      </c>
      <c r="B209" s="205">
        <v>19143.374</v>
      </c>
      <c r="C209" s="206">
        <f t="shared" si="12"/>
        <v>0.2879906942337831</v>
      </c>
      <c r="D209" s="205">
        <v>33861.868999999999</v>
      </c>
      <c r="E209" s="206">
        <f t="shared" si="13"/>
        <v>0.54263142514893969</v>
      </c>
      <c r="F209" s="205">
        <v>27785.516</v>
      </c>
      <c r="G209" s="206">
        <f t="shared" si="14"/>
        <v>0.54122486893000366</v>
      </c>
      <c r="H209" s="205">
        <v>30179.572</v>
      </c>
      <c r="I209" s="206">
        <f t="shared" si="15"/>
        <v>0.51204486847662689</v>
      </c>
      <c r="J209" s="205">
        <v>8642.1419999999998</v>
      </c>
      <c r="K209" s="205">
        <v>-3682.2969999999987</v>
      </c>
      <c r="L209" s="205"/>
      <c r="M209" s="179" t="s">
        <v>1088</v>
      </c>
    </row>
    <row r="210" spans="1:13">
      <c r="A210" s="179" t="s">
        <v>887</v>
      </c>
      <c r="B210" s="205">
        <v>588.23800000000006</v>
      </c>
      <c r="C210" s="206">
        <f t="shared" si="12"/>
        <v>8.8493841260528106E-3</v>
      </c>
      <c r="D210" s="205">
        <v>131.86799999999999</v>
      </c>
      <c r="E210" s="206">
        <f t="shared" si="13"/>
        <v>2.1131651289401769E-3</v>
      </c>
      <c r="F210" s="205">
        <v>6686.4430000000002</v>
      </c>
      <c r="G210" s="206">
        <f t="shared" si="14"/>
        <v>0.13024300992945176</v>
      </c>
      <c r="H210" s="205">
        <v>4574.4669999999996</v>
      </c>
      <c r="I210" s="206">
        <f t="shared" si="15"/>
        <v>7.7613173353342127E-2</v>
      </c>
      <c r="J210" s="205">
        <v>6098.2049999999999</v>
      </c>
      <c r="K210" s="205">
        <v>4442.5989999999993</v>
      </c>
      <c r="L210" s="205"/>
      <c r="M210" s="179" t="s">
        <v>1089</v>
      </c>
    </row>
    <row r="211" spans="1:13">
      <c r="A211" s="179" t="s">
        <v>888</v>
      </c>
      <c r="B211" s="205">
        <v>56934.514999999999</v>
      </c>
      <c r="C211" s="206">
        <f t="shared" si="12"/>
        <v>0.85651622857672516</v>
      </c>
      <c r="D211" s="205">
        <v>63289.891000000003</v>
      </c>
      <c r="E211" s="206">
        <f t="shared" si="13"/>
        <v>1.0142111101679312</v>
      </c>
      <c r="F211" s="205">
        <v>8863.3310000000001</v>
      </c>
      <c r="G211" s="206">
        <f t="shared" si="14"/>
        <v>0.17264589071364511</v>
      </c>
      <c r="H211" s="205">
        <v>10597.009</v>
      </c>
      <c r="I211" s="206">
        <f t="shared" si="15"/>
        <v>0.17979526282382774</v>
      </c>
      <c r="J211" s="205">
        <v>-48071.184000000001</v>
      </c>
      <c r="K211" s="205">
        <v>-52692.882000000005</v>
      </c>
      <c r="L211" s="205"/>
      <c r="M211" s="179" t="s">
        <v>1090</v>
      </c>
    </row>
    <row r="212" spans="1:13">
      <c r="A212" s="179" t="s">
        <v>889</v>
      </c>
      <c r="B212" s="205" t="s">
        <v>727</v>
      </c>
      <c r="C212" s="206" t="str">
        <f t="shared" si="12"/>
        <v>x</v>
      </c>
      <c r="D212" s="205">
        <v>27.24</v>
      </c>
      <c r="E212" s="206">
        <f t="shared" si="13"/>
        <v>4.3651695720212948E-4</v>
      </c>
      <c r="F212" s="205" t="s">
        <v>727</v>
      </c>
      <c r="G212" s="206" t="str">
        <f t="shared" si="14"/>
        <v>x</v>
      </c>
      <c r="H212" s="205">
        <v>215.56899999999999</v>
      </c>
      <c r="I212" s="206">
        <f t="shared" si="15"/>
        <v>3.6574740109845826E-3</v>
      </c>
      <c r="J212" s="205" t="s">
        <v>727</v>
      </c>
      <c r="K212" s="205">
        <v>188.32899999999998</v>
      </c>
      <c r="L212" s="205"/>
      <c r="M212" s="179" t="s">
        <v>1091</v>
      </c>
    </row>
    <row r="213" spans="1:13">
      <c r="A213" s="179" t="s">
        <v>890</v>
      </c>
      <c r="B213" s="205">
        <v>284.79199999999997</v>
      </c>
      <c r="C213" s="206">
        <f t="shared" si="12"/>
        <v>4.2843777587079244E-3</v>
      </c>
      <c r="D213" s="205" t="s">
        <v>714</v>
      </c>
      <c r="E213" s="206" t="str">
        <f t="shared" si="13"/>
        <v>x</v>
      </c>
      <c r="F213" s="205">
        <v>1122.77</v>
      </c>
      <c r="G213" s="206">
        <f t="shared" si="14"/>
        <v>2.1870065183908771E-2</v>
      </c>
      <c r="H213" s="205">
        <v>1082.6780000000001</v>
      </c>
      <c r="I213" s="206">
        <f t="shared" si="15"/>
        <v>1.8369369655492053E-2</v>
      </c>
      <c r="J213" s="205">
        <v>837.97800000000007</v>
      </c>
      <c r="K213" s="205">
        <v>1082.325</v>
      </c>
      <c r="L213" s="205"/>
      <c r="M213" s="179" t="s">
        <v>1092</v>
      </c>
    </row>
    <row r="214" spans="1:13">
      <c r="A214" s="179" t="s">
        <v>891</v>
      </c>
      <c r="B214" s="205">
        <v>595.54899999999998</v>
      </c>
      <c r="C214" s="206">
        <f t="shared" si="12"/>
        <v>8.9593699606054442E-3</v>
      </c>
      <c r="D214" s="205">
        <v>969.404</v>
      </c>
      <c r="E214" s="206">
        <f t="shared" si="13"/>
        <v>1.5534555226856577E-2</v>
      </c>
      <c r="F214" s="205">
        <v>2193.8919999999998</v>
      </c>
      <c r="G214" s="206">
        <f t="shared" si="14"/>
        <v>4.2734096071729726E-2</v>
      </c>
      <c r="H214" s="205">
        <v>4025.41</v>
      </c>
      <c r="I214" s="206">
        <f t="shared" si="15"/>
        <v>6.8297540270435206E-2</v>
      </c>
      <c r="J214" s="205">
        <v>1598.3429999999998</v>
      </c>
      <c r="K214" s="205">
        <v>3056.0059999999999</v>
      </c>
      <c r="L214" s="205"/>
      <c r="M214" s="179" t="s">
        <v>1093</v>
      </c>
    </row>
    <row r="215" spans="1:13">
      <c r="A215" s="179" t="s">
        <v>892</v>
      </c>
      <c r="B215" s="205">
        <v>165424.611</v>
      </c>
      <c r="C215" s="206">
        <f t="shared" si="12"/>
        <v>2.4886286275994771</v>
      </c>
      <c r="D215" s="205">
        <v>148442.95800000001</v>
      </c>
      <c r="E215" s="206">
        <f t="shared" si="13"/>
        <v>2.3787763709340495</v>
      </c>
      <c r="F215" s="205">
        <v>74650.601999999999</v>
      </c>
      <c r="G215" s="206">
        <f t="shared" si="14"/>
        <v>1.4540943663956383</v>
      </c>
      <c r="H215" s="205">
        <v>49316.79</v>
      </c>
      <c r="I215" s="206">
        <f t="shared" si="15"/>
        <v>0.83673848155432529</v>
      </c>
      <c r="J215" s="205">
        <v>-90774.009000000005</v>
      </c>
      <c r="K215" s="205">
        <v>-99126.168000000005</v>
      </c>
      <c r="L215" s="205"/>
      <c r="M215" s="179" t="s">
        <v>1094</v>
      </c>
    </row>
    <row r="216" spans="1:13">
      <c r="A216" s="179" t="s">
        <v>893</v>
      </c>
      <c r="B216" s="205">
        <v>1650.84</v>
      </c>
      <c r="C216" s="206">
        <f t="shared" si="12"/>
        <v>2.4835045152902434E-2</v>
      </c>
      <c r="D216" s="205">
        <v>3051.6840000000002</v>
      </c>
      <c r="E216" s="206">
        <f t="shared" si="13"/>
        <v>4.8902783187313642E-2</v>
      </c>
      <c r="F216" s="205">
        <v>564.59400000000005</v>
      </c>
      <c r="G216" s="206">
        <f t="shared" si="14"/>
        <v>1.0997539640749033E-2</v>
      </c>
      <c r="H216" s="205">
        <v>743.03099999999995</v>
      </c>
      <c r="I216" s="206">
        <f t="shared" si="15"/>
        <v>1.2606713265153547E-2</v>
      </c>
      <c r="J216" s="205">
        <v>-1086.2459999999999</v>
      </c>
      <c r="K216" s="205">
        <v>-2308.6530000000002</v>
      </c>
      <c r="L216" s="205"/>
      <c r="M216" s="179" t="s">
        <v>1095</v>
      </c>
    </row>
    <row r="217" spans="1:13">
      <c r="A217" s="179" t="s">
        <v>894</v>
      </c>
      <c r="B217" s="205">
        <v>106998.276</v>
      </c>
      <c r="C217" s="206">
        <f t="shared" si="12"/>
        <v>1.6096696322737012</v>
      </c>
      <c r="D217" s="205">
        <v>124687.356</v>
      </c>
      <c r="E217" s="206">
        <f t="shared" si="13"/>
        <v>1.9980963745484099</v>
      </c>
      <c r="F217" s="205">
        <v>8263.4349999999995</v>
      </c>
      <c r="G217" s="206">
        <f t="shared" si="14"/>
        <v>0.16096071510014801</v>
      </c>
      <c r="H217" s="205">
        <v>39534.351000000002</v>
      </c>
      <c r="I217" s="206">
        <f t="shared" si="15"/>
        <v>0.67076370593008439</v>
      </c>
      <c r="J217" s="205">
        <v>-98734.841</v>
      </c>
      <c r="K217" s="205">
        <v>-85153.005000000005</v>
      </c>
      <c r="L217" s="205"/>
      <c r="M217" s="179" t="s">
        <v>1096</v>
      </c>
    </row>
    <row r="218" spans="1:13">
      <c r="A218" s="179" t="s">
        <v>895</v>
      </c>
      <c r="B218" s="205">
        <v>218.61500000000001</v>
      </c>
      <c r="C218" s="206">
        <f t="shared" si="12"/>
        <v>3.2888186596531257E-3</v>
      </c>
      <c r="D218" s="205" t="s">
        <v>727</v>
      </c>
      <c r="E218" s="206" t="str">
        <f t="shared" si="13"/>
        <v>x</v>
      </c>
      <c r="F218" s="205">
        <v>831.77</v>
      </c>
      <c r="G218" s="206">
        <f t="shared" si="14"/>
        <v>1.6201772507298737E-2</v>
      </c>
      <c r="H218" s="205">
        <v>1271.828</v>
      </c>
      <c r="I218" s="206">
        <f t="shared" si="15"/>
        <v>2.157860293661194E-2</v>
      </c>
      <c r="J218" s="205">
        <v>613.15499999999997</v>
      </c>
      <c r="K218" s="205">
        <v>1271.828</v>
      </c>
      <c r="L218" s="205"/>
      <c r="M218" s="179" t="s">
        <v>1097</v>
      </c>
    </row>
    <row r="219" spans="1:13">
      <c r="A219" s="179" t="s">
        <v>896</v>
      </c>
      <c r="B219" s="205">
        <v>12392.996999999999</v>
      </c>
      <c r="C219" s="206">
        <f t="shared" si="12"/>
        <v>0.18643880695572218</v>
      </c>
      <c r="D219" s="205">
        <v>23961.288000000004</v>
      </c>
      <c r="E219" s="206">
        <f t="shared" si="13"/>
        <v>0.38397608400895383</v>
      </c>
      <c r="F219" s="205">
        <v>45720.751000000004</v>
      </c>
      <c r="G219" s="206">
        <f t="shared" si="14"/>
        <v>0.89057937478491789</v>
      </c>
      <c r="H219" s="205">
        <v>102854.55100000001</v>
      </c>
      <c r="I219" s="206">
        <f t="shared" si="15"/>
        <v>1.7450925095630092</v>
      </c>
      <c r="J219" s="205">
        <v>33327.754000000001</v>
      </c>
      <c r="K219" s="205">
        <v>78893.263000000006</v>
      </c>
      <c r="L219" s="205"/>
      <c r="M219" s="179" t="s">
        <v>1098</v>
      </c>
    </row>
    <row r="220" spans="1:13">
      <c r="A220" s="179" t="s">
        <v>897</v>
      </c>
      <c r="B220" s="205" t="s">
        <v>727</v>
      </c>
      <c r="C220" s="206" t="str">
        <f t="shared" si="12"/>
        <v>x</v>
      </c>
      <c r="D220" s="205">
        <v>0.91200000000000003</v>
      </c>
      <c r="E220" s="206">
        <f t="shared" si="13"/>
        <v>1.4614664646414911E-5</v>
      </c>
      <c r="F220" s="205" t="s">
        <v>727</v>
      </c>
      <c r="G220" s="206" t="str">
        <f t="shared" si="14"/>
        <v>x</v>
      </c>
      <c r="H220" s="205" t="s">
        <v>714</v>
      </c>
      <c r="I220" s="206" t="str">
        <f t="shared" si="15"/>
        <v>x</v>
      </c>
      <c r="J220" s="205" t="s">
        <v>727</v>
      </c>
      <c r="K220" s="205">
        <v>-0.78900000000000003</v>
      </c>
      <c r="L220" s="205"/>
      <c r="M220" s="179" t="s">
        <v>1099</v>
      </c>
    </row>
    <row r="221" spans="1:13">
      <c r="A221" s="179" t="s">
        <v>898</v>
      </c>
      <c r="B221" s="205">
        <v>5284.835</v>
      </c>
      <c r="C221" s="206">
        <f t="shared" si="12"/>
        <v>7.9504443707833064E-2</v>
      </c>
      <c r="D221" s="205">
        <v>14719.597</v>
      </c>
      <c r="E221" s="206">
        <f t="shared" si="13"/>
        <v>0.23587935733045498</v>
      </c>
      <c r="F221" s="205">
        <v>37116.216</v>
      </c>
      <c r="G221" s="206">
        <f t="shared" si="14"/>
        <v>0.72297448569167122</v>
      </c>
      <c r="H221" s="205">
        <v>83145.653000000006</v>
      </c>
      <c r="I221" s="206">
        <f t="shared" si="15"/>
        <v>1.410699427904023</v>
      </c>
      <c r="J221" s="205">
        <v>31831.381000000001</v>
      </c>
      <c r="K221" s="205">
        <v>68426.056000000011</v>
      </c>
      <c r="L221" s="205"/>
      <c r="M221" s="179" t="s">
        <v>1100</v>
      </c>
    </row>
    <row r="222" spans="1:13">
      <c r="A222" s="179" t="s">
        <v>899</v>
      </c>
      <c r="B222" s="205" t="s">
        <v>727</v>
      </c>
      <c r="C222" s="206" t="str">
        <f t="shared" si="12"/>
        <v>x</v>
      </c>
      <c r="D222" s="205">
        <v>22.832999999999998</v>
      </c>
      <c r="E222" s="206">
        <f t="shared" si="13"/>
        <v>3.6589543626271007E-4</v>
      </c>
      <c r="F222" s="205">
        <v>1103.7639999999999</v>
      </c>
      <c r="G222" s="206">
        <f t="shared" si="14"/>
        <v>2.1499853601050868E-2</v>
      </c>
      <c r="H222" s="205">
        <v>12.12</v>
      </c>
      <c r="I222" s="206">
        <f t="shared" si="15"/>
        <v>2.0563524909951401E-4</v>
      </c>
      <c r="J222" s="205">
        <v>1103.7639999999999</v>
      </c>
      <c r="K222" s="205">
        <v>-10.712999999999999</v>
      </c>
      <c r="L222" s="205"/>
      <c r="M222" s="179" t="s">
        <v>1101</v>
      </c>
    </row>
    <row r="223" spans="1:13">
      <c r="A223" s="179" t="s">
        <v>900</v>
      </c>
      <c r="B223" s="205" t="s">
        <v>727</v>
      </c>
      <c r="C223" s="206" t="str">
        <f t="shared" si="12"/>
        <v>x</v>
      </c>
      <c r="D223" s="205" t="s">
        <v>714</v>
      </c>
      <c r="E223" s="206" t="str">
        <f t="shared" si="13"/>
        <v>x</v>
      </c>
      <c r="F223" s="205" t="s">
        <v>714</v>
      </c>
      <c r="G223" s="206" t="str">
        <f t="shared" si="14"/>
        <v>x</v>
      </c>
      <c r="H223" s="205">
        <v>7.2210000000000001</v>
      </c>
      <c r="I223" s="206">
        <f t="shared" si="15"/>
        <v>1.2251585261943817E-4</v>
      </c>
      <c r="J223" s="205" t="s">
        <v>714</v>
      </c>
      <c r="K223" s="205">
        <v>7.0869999999999997</v>
      </c>
      <c r="L223" s="205"/>
      <c r="M223" s="179" t="s">
        <v>1102</v>
      </c>
    </row>
    <row r="224" spans="1:13">
      <c r="A224" s="179" t="s">
        <v>901</v>
      </c>
      <c r="B224" s="205" t="s">
        <v>727</v>
      </c>
      <c r="C224" s="206" t="str">
        <f t="shared" si="12"/>
        <v>x</v>
      </c>
      <c r="D224" s="205" t="s">
        <v>727</v>
      </c>
      <c r="E224" s="206" t="str">
        <f t="shared" si="13"/>
        <v>x</v>
      </c>
      <c r="F224" s="205">
        <v>51.526000000000003</v>
      </c>
      <c r="G224" s="206">
        <f t="shared" si="14"/>
        <v>1.0036578984708208E-3</v>
      </c>
      <c r="H224" s="205" t="s">
        <v>727</v>
      </c>
      <c r="I224" s="206" t="str">
        <f t="shared" si="15"/>
        <v>x</v>
      </c>
      <c r="J224" s="205">
        <v>51.526000000000003</v>
      </c>
      <c r="K224" s="205" t="s">
        <v>727</v>
      </c>
      <c r="L224" s="205"/>
      <c r="M224" s="179" t="s">
        <v>1103</v>
      </c>
    </row>
    <row r="225" spans="1:13">
      <c r="A225" s="179" t="s">
        <v>902</v>
      </c>
      <c r="B225" s="205">
        <v>1.2969999999999999</v>
      </c>
      <c r="C225" s="206">
        <f t="shared" si="12"/>
        <v>1.951191730471424E-5</v>
      </c>
      <c r="D225" s="205">
        <v>6.2430000000000003</v>
      </c>
      <c r="E225" s="206">
        <f t="shared" si="13"/>
        <v>1.0004314845128102E-4</v>
      </c>
      <c r="F225" s="205" t="s">
        <v>714</v>
      </c>
      <c r="G225" s="206" t="str">
        <f t="shared" si="14"/>
        <v>x</v>
      </c>
      <c r="H225" s="205" t="s">
        <v>727</v>
      </c>
      <c r="I225" s="206" t="str">
        <f t="shared" si="15"/>
        <v>x</v>
      </c>
      <c r="J225" s="205">
        <v>-1.2869999999999999</v>
      </c>
      <c r="K225" s="205">
        <v>-6.2430000000000003</v>
      </c>
      <c r="L225" s="205"/>
      <c r="M225" s="179" t="s">
        <v>1104</v>
      </c>
    </row>
    <row r="226" spans="1:13">
      <c r="A226" s="179" t="s">
        <v>903</v>
      </c>
      <c r="B226" s="205" t="s">
        <v>727</v>
      </c>
      <c r="C226" s="206" t="str">
        <f t="shared" si="12"/>
        <v>x</v>
      </c>
      <c r="D226" s="205" t="s">
        <v>727</v>
      </c>
      <c r="E226" s="206" t="str">
        <f t="shared" si="13"/>
        <v>x</v>
      </c>
      <c r="F226" s="205">
        <v>430.029</v>
      </c>
      <c r="G226" s="206">
        <f t="shared" si="14"/>
        <v>8.3763925478692047E-3</v>
      </c>
      <c r="H226" s="205">
        <v>728.86400000000003</v>
      </c>
      <c r="I226" s="206">
        <f t="shared" si="15"/>
        <v>1.2366347376210248E-2</v>
      </c>
      <c r="J226" s="205">
        <v>430.029</v>
      </c>
      <c r="K226" s="205">
        <v>728.86400000000003</v>
      </c>
      <c r="L226" s="205"/>
      <c r="M226" s="179" t="s">
        <v>1105</v>
      </c>
    </row>
    <row r="227" spans="1:13">
      <c r="A227" s="179" t="s">
        <v>904</v>
      </c>
      <c r="B227" s="205" t="s">
        <v>727</v>
      </c>
      <c r="C227" s="206" t="str">
        <f t="shared" si="12"/>
        <v>x</v>
      </c>
      <c r="D227" s="205" t="s">
        <v>727</v>
      </c>
      <c r="E227" s="206" t="str">
        <f t="shared" si="13"/>
        <v>x</v>
      </c>
      <c r="F227" s="205" t="s">
        <v>727</v>
      </c>
      <c r="G227" s="206" t="str">
        <f t="shared" si="14"/>
        <v>x</v>
      </c>
      <c r="H227" s="205" t="s">
        <v>714</v>
      </c>
      <c r="I227" s="206" t="str">
        <f t="shared" si="15"/>
        <v>x</v>
      </c>
      <c r="J227" s="205" t="s">
        <v>727</v>
      </c>
      <c r="K227" s="205" t="s">
        <v>714</v>
      </c>
      <c r="L227" s="205"/>
      <c r="M227" s="179" t="s">
        <v>1106</v>
      </c>
    </row>
    <row r="228" spans="1:13">
      <c r="A228" s="179" t="s">
        <v>905</v>
      </c>
      <c r="B228" s="205">
        <v>6304.0140000000001</v>
      </c>
      <c r="C228" s="206">
        <f t="shared" si="12"/>
        <v>9.4836854167895793E-2</v>
      </c>
      <c r="D228" s="205">
        <v>7146.8230000000003</v>
      </c>
      <c r="E228" s="206">
        <f t="shared" si="13"/>
        <v>0.11452677788627735</v>
      </c>
      <c r="F228" s="205">
        <v>6287.7510000000002</v>
      </c>
      <c r="G228" s="206">
        <f t="shared" si="14"/>
        <v>0.12247702043177817</v>
      </c>
      <c r="H228" s="205">
        <v>18416.323</v>
      </c>
      <c r="I228" s="206">
        <f t="shared" si="15"/>
        <v>0.31246247257443149</v>
      </c>
      <c r="J228" s="205">
        <v>-16.26299999999992</v>
      </c>
      <c r="K228" s="205">
        <v>11269.5</v>
      </c>
      <c r="L228" s="205"/>
      <c r="M228" s="179" t="s">
        <v>1107</v>
      </c>
    </row>
    <row r="229" spans="1:13">
      <c r="A229" s="179" t="s">
        <v>906</v>
      </c>
      <c r="B229" s="205">
        <v>0.64</v>
      </c>
      <c r="C229" s="206">
        <f t="shared" si="12"/>
        <v>9.6280856399515139E-6</v>
      </c>
      <c r="D229" s="205" t="s">
        <v>727</v>
      </c>
      <c r="E229" s="206" t="str">
        <f t="shared" si="13"/>
        <v>x</v>
      </c>
      <c r="F229" s="205">
        <v>699.37</v>
      </c>
      <c r="G229" s="206">
        <f t="shared" si="14"/>
        <v>1.3622796732786125E-2</v>
      </c>
      <c r="H229" s="205">
        <v>528.83199999999999</v>
      </c>
      <c r="I229" s="206">
        <f t="shared" si="15"/>
        <v>8.9724835026232831E-3</v>
      </c>
      <c r="J229" s="205">
        <v>698.73</v>
      </c>
      <c r="K229" s="205">
        <v>528.83199999999999</v>
      </c>
      <c r="L229" s="205"/>
      <c r="M229" s="179" t="s">
        <v>1108</v>
      </c>
    </row>
    <row r="230" spans="1:13">
      <c r="A230" s="179" t="s">
        <v>907</v>
      </c>
      <c r="B230" s="205">
        <v>800.03399999999999</v>
      </c>
      <c r="C230" s="206">
        <f t="shared" si="12"/>
        <v>1.2035618541989014E-2</v>
      </c>
      <c r="D230" s="205">
        <v>2039.451</v>
      </c>
      <c r="E230" s="206">
        <f t="shared" si="13"/>
        <v>3.2681899591881065E-2</v>
      </c>
      <c r="F230" s="205">
        <v>19.433</v>
      </c>
      <c r="G230" s="206">
        <f t="shared" si="14"/>
        <v>3.7852897451739825E-4</v>
      </c>
      <c r="H230" s="205" t="s">
        <v>727</v>
      </c>
      <c r="I230" s="206" t="str">
        <f t="shared" si="15"/>
        <v>x</v>
      </c>
      <c r="J230" s="205">
        <v>-780.601</v>
      </c>
      <c r="K230" s="205">
        <v>-2039.451</v>
      </c>
      <c r="L230" s="205"/>
      <c r="M230" s="179" t="s">
        <v>1109</v>
      </c>
    </row>
    <row r="231" spans="1:13">
      <c r="A231" s="179" t="s">
        <v>908</v>
      </c>
      <c r="B231" s="205" t="s">
        <v>727</v>
      </c>
      <c r="C231" s="206" t="str">
        <f t="shared" si="12"/>
        <v>x</v>
      </c>
      <c r="D231" s="205" t="s">
        <v>727</v>
      </c>
      <c r="E231" s="206" t="str">
        <f t="shared" si="13"/>
        <v>x</v>
      </c>
      <c r="F231" s="205" t="s">
        <v>727</v>
      </c>
      <c r="G231" s="206" t="str">
        <f t="shared" si="14"/>
        <v>x</v>
      </c>
      <c r="H231" s="205">
        <v>1.0980000000000001</v>
      </c>
      <c r="I231" s="206">
        <f t="shared" si="15"/>
        <v>1.8629331972876767E-5</v>
      </c>
      <c r="J231" s="205" t="s">
        <v>727</v>
      </c>
      <c r="K231" s="205">
        <v>1.0980000000000001</v>
      </c>
      <c r="L231" s="205"/>
      <c r="M231" s="179" t="s">
        <v>1110</v>
      </c>
    </row>
    <row r="232" spans="1:13">
      <c r="A232" s="179" t="s">
        <v>909</v>
      </c>
      <c r="B232" s="205" t="s">
        <v>727</v>
      </c>
      <c r="C232" s="206" t="str">
        <f t="shared" si="12"/>
        <v>x</v>
      </c>
      <c r="D232" s="205" t="s">
        <v>727</v>
      </c>
      <c r="E232" s="206" t="str">
        <f t="shared" si="13"/>
        <v>x</v>
      </c>
      <c r="F232" s="205" t="s">
        <v>714</v>
      </c>
      <c r="G232" s="206" t="str">
        <f t="shared" si="14"/>
        <v>x</v>
      </c>
      <c r="H232" s="205" t="s">
        <v>714</v>
      </c>
      <c r="I232" s="206" t="str">
        <f t="shared" si="15"/>
        <v>x</v>
      </c>
      <c r="J232" s="205" t="s">
        <v>714</v>
      </c>
      <c r="K232" s="205" t="s">
        <v>714</v>
      </c>
      <c r="L232" s="205"/>
      <c r="M232" s="179" t="s">
        <v>1111</v>
      </c>
    </row>
    <row r="233" spans="1:13">
      <c r="A233" s="179" t="s">
        <v>910</v>
      </c>
      <c r="B233" s="205">
        <v>2.177</v>
      </c>
      <c r="C233" s="206">
        <f t="shared" si="12"/>
        <v>3.2750535059647572E-5</v>
      </c>
      <c r="D233" s="205" t="s">
        <v>727</v>
      </c>
      <c r="E233" s="206" t="str">
        <f t="shared" si="13"/>
        <v>x</v>
      </c>
      <c r="F233" s="205" t="s">
        <v>714</v>
      </c>
      <c r="G233" s="206" t="str">
        <f t="shared" si="14"/>
        <v>x</v>
      </c>
      <c r="H233" s="205" t="s">
        <v>727</v>
      </c>
      <c r="I233" s="206" t="str">
        <f t="shared" si="15"/>
        <v>x</v>
      </c>
      <c r="J233" s="205">
        <v>-2.069</v>
      </c>
      <c r="K233" s="205" t="s">
        <v>727</v>
      </c>
      <c r="L233" s="205"/>
      <c r="M233" s="179" t="s">
        <v>1112</v>
      </c>
    </row>
    <row r="234" spans="1:13">
      <c r="A234" s="179" t="s">
        <v>911</v>
      </c>
      <c r="B234" s="205" t="s">
        <v>727</v>
      </c>
      <c r="C234" s="206" t="str">
        <f t="shared" si="12"/>
        <v>x</v>
      </c>
      <c r="D234" s="205" t="s">
        <v>714</v>
      </c>
      <c r="E234" s="206" t="str">
        <f t="shared" si="13"/>
        <v>x</v>
      </c>
      <c r="F234" s="205" t="s">
        <v>727</v>
      </c>
      <c r="G234" s="206" t="str">
        <f t="shared" si="14"/>
        <v>x</v>
      </c>
      <c r="H234" s="205">
        <v>14.063000000000001</v>
      </c>
      <c r="I234" s="206">
        <f t="shared" si="15"/>
        <v>2.3860136205333877E-4</v>
      </c>
      <c r="J234" s="205" t="s">
        <v>727</v>
      </c>
      <c r="K234" s="205">
        <v>13.938000000000001</v>
      </c>
      <c r="L234" s="205"/>
      <c r="M234" s="179" t="s">
        <v>1113</v>
      </c>
    </row>
    <row r="235" spans="1:13">
      <c r="A235" s="179" t="s">
        <v>912</v>
      </c>
      <c r="B235" s="205" t="s">
        <v>727</v>
      </c>
      <c r="C235" s="206" t="str">
        <f t="shared" si="12"/>
        <v>x</v>
      </c>
      <c r="D235" s="205">
        <v>24.417000000000002</v>
      </c>
      <c r="E235" s="206">
        <f t="shared" si="13"/>
        <v>3.9127880117490447E-4</v>
      </c>
      <c r="F235" s="205" t="s">
        <v>727</v>
      </c>
      <c r="G235" s="206" t="str">
        <f t="shared" si="14"/>
        <v>x</v>
      </c>
      <c r="H235" s="205" t="s">
        <v>727</v>
      </c>
      <c r="I235" s="206" t="str">
        <f t="shared" si="15"/>
        <v>x</v>
      </c>
      <c r="J235" s="205" t="s">
        <v>727</v>
      </c>
      <c r="K235" s="205">
        <v>-24.417000000000002</v>
      </c>
      <c r="L235" s="205"/>
      <c r="M235" s="179" t="s">
        <v>1114</v>
      </c>
    </row>
    <row r="236" spans="1:13">
      <c r="A236" s="179" t="s">
        <v>913</v>
      </c>
      <c r="B236" s="205" t="s">
        <v>727</v>
      </c>
      <c r="C236" s="206" t="str">
        <f t="shared" si="12"/>
        <v>x</v>
      </c>
      <c r="D236" s="205">
        <v>0.753</v>
      </c>
      <c r="E236" s="206">
        <f t="shared" si="13"/>
        <v>1.2066713244243888E-5</v>
      </c>
      <c r="F236" s="205">
        <v>12.122</v>
      </c>
      <c r="G236" s="206">
        <f t="shared" si="14"/>
        <v>2.3612042551844289E-4</v>
      </c>
      <c r="H236" s="205" t="s">
        <v>727</v>
      </c>
      <c r="I236" s="206" t="str">
        <f t="shared" si="15"/>
        <v>x</v>
      </c>
      <c r="J236" s="205">
        <v>12.122</v>
      </c>
      <c r="K236" s="205">
        <v>-0.753</v>
      </c>
      <c r="L236" s="205"/>
      <c r="M236" s="179" t="s">
        <v>1115</v>
      </c>
    </row>
    <row r="237" spans="1:13">
      <c r="A237" s="179" t="s">
        <v>914</v>
      </c>
      <c r="B237" s="205">
        <v>4182.1419999999998</v>
      </c>
      <c r="C237" s="206">
        <f t="shared" si="12"/>
        <v>6.2915658335059535E-2</v>
      </c>
      <c r="D237" s="205">
        <v>6253.3459999999995</v>
      </c>
      <c r="E237" s="206">
        <f t="shared" si="13"/>
        <v>0.10020894156578955</v>
      </c>
      <c r="F237" s="205">
        <v>189631.94099999999</v>
      </c>
      <c r="G237" s="206">
        <f t="shared" si="14"/>
        <v>3.693777809009096</v>
      </c>
      <c r="H237" s="205">
        <v>92304.925000000003</v>
      </c>
      <c r="I237" s="206">
        <f t="shared" si="15"/>
        <v>1.5661011753702114</v>
      </c>
      <c r="J237" s="205">
        <v>185449.799</v>
      </c>
      <c r="K237" s="205">
        <v>86051.578999999998</v>
      </c>
      <c r="L237" s="205"/>
      <c r="M237" s="179" t="s">
        <v>1116</v>
      </c>
    </row>
    <row r="238" spans="1:13">
      <c r="A238" s="179" t="s">
        <v>915</v>
      </c>
      <c r="B238" s="205" t="s">
        <v>727</v>
      </c>
      <c r="C238" s="206" t="str">
        <f t="shared" si="12"/>
        <v>x</v>
      </c>
      <c r="D238" s="205" t="s">
        <v>727</v>
      </c>
      <c r="E238" s="206" t="str">
        <f t="shared" si="13"/>
        <v>x</v>
      </c>
      <c r="F238" s="205">
        <v>183563.91399999999</v>
      </c>
      <c r="G238" s="206">
        <f t="shared" si="14"/>
        <v>3.5755807196428693</v>
      </c>
      <c r="H238" s="205">
        <v>90654.434999999998</v>
      </c>
      <c r="I238" s="206">
        <f t="shared" si="15"/>
        <v>1.5380979639604542</v>
      </c>
      <c r="J238" s="205">
        <v>183563.91399999999</v>
      </c>
      <c r="K238" s="205">
        <v>90654.434999999998</v>
      </c>
      <c r="L238" s="205"/>
      <c r="M238" s="179" t="s">
        <v>1117</v>
      </c>
    </row>
    <row r="239" spans="1:13">
      <c r="A239" s="179" t="s">
        <v>916</v>
      </c>
      <c r="B239" s="205">
        <v>4182.1419999999998</v>
      </c>
      <c r="C239" s="206">
        <f t="shared" si="12"/>
        <v>6.2915658335059535E-2</v>
      </c>
      <c r="D239" s="205">
        <v>6253.3459999999995</v>
      </c>
      <c r="E239" s="206">
        <f t="shared" si="13"/>
        <v>0.10020894156578955</v>
      </c>
      <c r="F239" s="205">
        <v>6068.027</v>
      </c>
      <c r="G239" s="206">
        <f t="shared" si="14"/>
        <v>0.11819708936622675</v>
      </c>
      <c r="H239" s="205">
        <v>1650.49</v>
      </c>
      <c r="I239" s="206">
        <f t="shared" si="15"/>
        <v>2.8003211409757173E-2</v>
      </c>
      <c r="J239" s="205">
        <v>1885.8850000000002</v>
      </c>
      <c r="K239" s="205">
        <v>-4602.8559999999998</v>
      </c>
      <c r="L239" s="205"/>
      <c r="M239" s="179" t="s">
        <v>1118</v>
      </c>
    </row>
    <row r="240" spans="1:13">
      <c r="A240" s="179"/>
      <c r="B240" s="205"/>
      <c r="C240" s="206"/>
      <c r="D240" s="205"/>
      <c r="E240" s="206"/>
      <c r="F240" s="205"/>
      <c r="G240" s="206"/>
      <c r="H240" s="205"/>
      <c r="I240" s="206"/>
      <c r="J240" s="205"/>
      <c r="K240" s="205"/>
      <c r="L240" s="205"/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5"/>
  <sheetViews>
    <sheetView showGridLines="0" topLeftCell="A2" workbookViewId="0">
      <selection activeCell="A2" sqref="A2:F2"/>
    </sheetView>
  </sheetViews>
  <sheetFormatPr defaultRowHeight="13.2"/>
  <cols>
    <col min="1" max="1" width="5.6640625" customWidth="1"/>
    <col min="2" max="2" width="26.109375" customWidth="1"/>
    <col min="3" max="3" width="5.6640625" customWidth="1"/>
    <col min="4" max="4" width="26.109375" customWidth="1"/>
    <col min="5" max="5" width="5.6640625" customWidth="1"/>
    <col min="6" max="6" width="26.109375" customWidth="1"/>
  </cols>
  <sheetData>
    <row r="1" spans="1:9" ht="5.25" hidden="1" customHeight="1"/>
    <row r="2" spans="1:9" ht="18" customHeight="1" thickBot="1">
      <c r="A2" s="287" t="s">
        <v>1</v>
      </c>
      <c r="B2" s="288"/>
      <c r="C2" s="288"/>
      <c r="D2" s="288"/>
      <c r="E2" s="288"/>
      <c r="F2" s="289"/>
    </row>
    <row r="3" spans="1:9" ht="18" customHeight="1" thickBot="1">
      <c r="A3" s="287" t="s">
        <v>2</v>
      </c>
      <c r="B3" s="289"/>
      <c r="C3" s="287" t="s">
        <v>2</v>
      </c>
      <c r="D3" s="289"/>
      <c r="E3" s="287" t="s">
        <v>2</v>
      </c>
      <c r="F3" s="289"/>
      <c r="H3" s="286" t="s">
        <v>190</v>
      </c>
      <c r="I3" s="286"/>
    </row>
    <row r="4" spans="1:9" ht="18" customHeight="1" thickBot="1">
      <c r="A4" s="8" t="s">
        <v>3</v>
      </c>
      <c r="B4" s="8" t="s">
        <v>4</v>
      </c>
      <c r="C4" s="8" t="s">
        <v>3</v>
      </c>
      <c r="D4" s="8" t="s">
        <v>4</v>
      </c>
      <c r="E4" s="8" t="s">
        <v>3</v>
      </c>
      <c r="F4" s="8" t="s">
        <v>4</v>
      </c>
    </row>
    <row r="5" spans="1:9" ht="9.75" customHeight="1">
      <c r="A5" s="1" t="s">
        <v>5</v>
      </c>
      <c r="B5" s="2" t="s">
        <v>6</v>
      </c>
      <c r="C5" s="3">
        <v>35</v>
      </c>
      <c r="D5" s="4" t="s">
        <v>313</v>
      </c>
      <c r="E5" s="3">
        <v>67</v>
      </c>
      <c r="F5" s="4" t="s">
        <v>7</v>
      </c>
    </row>
    <row r="6" spans="1:9" ht="9.75" customHeight="1">
      <c r="A6" s="1" t="s">
        <v>8</v>
      </c>
      <c r="B6" s="5" t="s">
        <v>9</v>
      </c>
      <c r="C6" s="3"/>
      <c r="D6" s="4" t="s">
        <v>10</v>
      </c>
      <c r="E6" s="3"/>
      <c r="F6" s="4" t="s">
        <v>11</v>
      </c>
    </row>
    <row r="7" spans="1:9" ht="9.75" customHeight="1">
      <c r="A7" s="1" t="s">
        <v>12</v>
      </c>
      <c r="B7" s="2" t="s">
        <v>13</v>
      </c>
      <c r="C7" s="3">
        <v>36</v>
      </c>
      <c r="D7" s="4" t="s">
        <v>14</v>
      </c>
      <c r="E7" s="3">
        <v>68</v>
      </c>
      <c r="F7" s="4" t="s">
        <v>15</v>
      </c>
    </row>
    <row r="8" spans="1:9" ht="9.75" customHeight="1">
      <c r="A8" s="1" t="s">
        <v>16</v>
      </c>
      <c r="B8" s="5" t="s">
        <v>17</v>
      </c>
      <c r="C8" s="3"/>
      <c r="D8" s="4" t="s">
        <v>18</v>
      </c>
      <c r="E8" s="3"/>
      <c r="F8" s="4" t="s">
        <v>19</v>
      </c>
    </row>
    <row r="9" spans="1:9" ht="9.75" customHeight="1">
      <c r="A9" s="1"/>
      <c r="B9" s="2" t="s">
        <v>20</v>
      </c>
      <c r="C9" s="3">
        <v>37</v>
      </c>
      <c r="D9" s="4" t="s">
        <v>21</v>
      </c>
      <c r="E9" s="3">
        <v>69</v>
      </c>
      <c r="F9" s="4" t="s">
        <v>22</v>
      </c>
    </row>
    <row r="10" spans="1:9" ht="9.75" customHeight="1">
      <c r="A10" s="1" t="s">
        <v>23</v>
      </c>
      <c r="B10" s="5" t="s">
        <v>24</v>
      </c>
      <c r="C10" s="3"/>
      <c r="D10" s="4" t="s">
        <v>25</v>
      </c>
      <c r="E10" s="3">
        <v>70</v>
      </c>
      <c r="F10" s="4" t="s">
        <v>26</v>
      </c>
    </row>
    <row r="11" spans="1:9" ht="9.75" customHeight="1">
      <c r="A11" s="1" t="s">
        <v>27</v>
      </c>
      <c r="B11" s="5" t="s">
        <v>28</v>
      </c>
      <c r="C11" s="3">
        <v>38</v>
      </c>
      <c r="D11" s="4" t="s">
        <v>29</v>
      </c>
      <c r="E11" s="3">
        <v>71</v>
      </c>
      <c r="F11" s="4" t="s">
        <v>30</v>
      </c>
    </row>
    <row r="12" spans="1:9" ht="9.75" customHeight="1">
      <c r="A12" s="1"/>
      <c r="B12" s="5" t="s">
        <v>31</v>
      </c>
      <c r="C12" s="3">
        <v>39</v>
      </c>
      <c r="D12" s="4" t="s">
        <v>32</v>
      </c>
      <c r="E12" s="3"/>
      <c r="F12" s="4" t="s">
        <v>33</v>
      </c>
    </row>
    <row r="13" spans="1:9" ht="9.75" customHeight="1">
      <c r="A13" s="1" t="s">
        <v>34</v>
      </c>
      <c r="B13" s="5" t="s">
        <v>35</v>
      </c>
      <c r="C13" s="3">
        <v>40</v>
      </c>
      <c r="D13" s="4" t="s">
        <v>36</v>
      </c>
      <c r="E13" s="3">
        <v>72</v>
      </c>
      <c r="F13" s="4" t="s">
        <v>37</v>
      </c>
    </row>
    <row r="14" spans="1:9" ht="9.75" customHeight="1">
      <c r="A14" s="1"/>
      <c r="B14" s="5" t="s">
        <v>38</v>
      </c>
      <c r="C14" s="3">
        <v>41</v>
      </c>
      <c r="D14" s="4" t="s">
        <v>314</v>
      </c>
      <c r="E14" s="3">
        <v>73</v>
      </c>
      <c r="F14" s="4" t="s">
        <v>39</v>
      </c>
    </row>
    <row r="15" spans="1:9" ht="9.75" customHeight="1">
      <c r="A15" s="1" t="s">
        <v>40</v>
      </c>
      <c r="B15" s="5" t="s">
        <v>41</v>
      </c>
      <c r="C15" s="3"/>
      <c r="D15" s="4" t="s">
        <v>42</v>
      </c>
      <c r="E15" s="3"/>
      <c r="F15" s="4" t="s">
        <v>43</v>
      </c>
    </row>
    <row r="16" spans="1:9" ht="9.75" customHeight="1">
      <c r="A16" s="1"/>
      <c r="B16" s="5" t="s">
        <v>44</v>
      </c>
      <c r="C16" s="3">
        <v>42</v>
      </c>
      <c r="D16" s="4" t="s">
        <v>45</v>
      </c>
      <c r="E16" s="3">
        <v>74</v>
      </c>
      <c r="F16" s="4" t="s">
        <v>46</v>
      </c>
    </row>
    <row r="17" spans="1:6" ht="9.75" customHeight="1">
      <c r="A17" s="3" t="s">
        <v>47</v>
      </c>
      <c r="B17" s="4" t="s">
        <v>48</v>
      </c>
      <c r="C17" s="3"/>
      <c r="D17" s="4" t="s">
        <v>49</v>
      </c>
      <c r="E17" s="3">
        <v>75</v>
      </c>
      <c r="F17" s="4" t="s">
        <v>50</v>
      </c>
    </row>
    <row r="18" spans="1:6" ht="9.75" customHeight="1">
      <c r="A18" s="3">
        <v>10</v>
      </c>
      <c r="B18" s="4" t="s">
        <v>51</v>
      </c>
      <c r="C18" s="3">
        <v>43</v>
      </c>
      <c r="D18" s="4" t="s">
        <v>52</v>
      </c>
      <c r="E18" s="3">
        <v>76</v>
      </c>
      <c r="F18" s="4" t="s">
        <v>53</v>
      </c>
    </row>
    <row r="19" spans="1:6" ht="9.75" customHeight="1">
      <c r="A19" s="3">
        <v>11</v>
      </c>
      <c r="B19" s="4" t="s">
        <v>54</v>
      </c>
      <c r="C19" s="3"/>
      <c r="D19" s="4" t="s">
        <v>55</v>
      </c>
      <c r="E19" s="3">
        <v>78</v>
      </c>
      <c r="F19" s="4" t="s">
        <v>56</v>
      </c>
    </row>
    <row r="20" spans="1:6" ht="9.75" customHeight="1">
      <c r="A20" s="3"/>
      <c r="B20" s="4" t="s">
        <v>57</v>
      </c>
      <c r="C20" s="3">
        <v>44</v>
      </c>
      <c r="D20" s="4" t="s">
        <v>58</v>
      </c>
      <c r="E20" s="3">
        <v>79</v>
      </c>
      <c r="F20" s="4" t="s">
        <v>59</v>
      </c>
    </row>
    <row r="21" spans="1:6" ht="9.75" customHeight="1">
      <c r="A21" s="3">
        <v>12</v>
      </c>
      <c r="B21" s="4" t="s">
        <v>60</v>
      </c>
      <c r="C21" s="3"/>
      <c r="D21" s="4" t="s">
        <v>61</v>
      </c>
      <c r="E21" s="3">
        <v>80</v>
      </c>
      <c r="F21" s="4" t="s">
        <v>62</v>
      </c>
    </row>
    <row r="22" spans="1:6" ht="9.75" customHeight="1">
      <c r="A22" s="3"/>
      <c r="B22" s="4" t="s">
        <v>63</v>
      </c>
      <c r="C22" s="3">
        <v>45</v>
      </c>
      <c r="D22" s="4" t="s">
        <v>64</v>
      </c>
      <c r="E22" s="3">
        <v>81</v>
      </c>
      <c r="F22" s="4" t="s">
        <v>65</v>
      </c>
    </row>
    <row r="23" spans="1:6" ht="9.75" customHeight="1">
      <c r="A23" s="3">
        <v>13</v>
      </c>
      <c r="B23" s="4" t="s">
        <v>66</v>
      </c>
      <c r="C23" s="3">
        <v>46</v>
      </c>
      <c r="D23" s="4" t="s">
        <v>67</v>
      </c>
      <c r="E23" s="3"/>
      <c r="F23" s="4" t="s">
        <v>68</v>
      </c>
    </row>
    <row r="24" spans="1:6" ht="9.75" customHeight="1">
      <c r="A24" s="3"/>
      <c r="B24" s="4" t="s">
        <v>312</v>
      </c>
      <c r="C24" s="3">
        <v>47</v>
      </c>
      <c r="D24" s="4" t="s">
        <v>69</v>
      </c>
      <c r="E24" s="3">
        <v>82</v>
      </c>
      <c r="F24" s="4" t="s">
        <v>70</v>
      </c>
    </row>
    <row r="25" spans="1:6" ht="9.75" customHeight="1">
      <c r="A25" s="3">
        <v>14</v>
      </c>
      <c r="B25" s="4" t="s">
        <v>71</v>
      </c>
      <c r="C25" s="3"/>
      <c r="D25" s="4" t="s">
        <v>72</v>
      </c>
      <c r="E25" s="3"/>
      <c r="F25" s="4" t="s">
        <v>73</v>
      </c>
    </row>
    <row r="26" spans="1:6" ht="9.75" customHeight="1">
      <c r="A26" s="3"/>
      <c r="B26" s="4" t="s">
        <v>74</v>
      </c>
      <c r="C26" s="3">
        <v>48</v>
      </c>
      <c r="D26" s="4" t="s">
        <v>75</v>
      </c>
      <c r="E26" s="3">
        <v>83</v>
      </c>
      <c r="F26" s="4" t="s">
        <v>76</v>
      </c>
    </row>
    <row r="27" spans="1:6" ht="9.75" customHeight="1">
      <c r="A27" s="3">
        <v>15</v>
      </c>
      <c r="B27" s="4" t="s">
        <v>77</v>
      </c>
      <c r="C27" s="3"/>
      <c r="D27" s="4" t="s">
        <v>78</v>
      </c>
      <c r="E27" s="3">
        <v>84</v>
      </c>
      <c r="F27" s="4" t="s">
        <v>316</v>
      </c>
    </row>
    <row r="28" spans="1:6" ht="9.75" customHeight="1">
      <c r="A28" s="3"/>
      <c r="B28" s="4" t="s">
        <v>79</v>
      </c>
      <c r="C28" s="3">
        <v>49</v>
      </c>
      <c r="D28" s="4" t="s">
        <v>80</v>
      </c>
      <c r="E28" s="3"/>
      <c r="F28" s="4" t="s">
        <v>81</v>
      </c>
    </row>
    <row r="29" spans="1:6" ht="9.75" customHeight="1">
      <c r="A29" s="3">
        <v>16</v>
      </c>
      <c r="B29" s="4" t="s">
        <v>82</v>
      </c>
      <c r="C29" s="3"/>
      <c r="D29" s="4" t="s">
        <v>83</v>
      </c>
      <c r="E29" s="3">
        <v>85</v>
      </c>
      <c r="F29" s="4" t="s">
        <v>84</v>
      </c>
    </row>
    <row r="30" spans="1:6" ht="9.75" customHeight="1">
      <c r="A30" s="3"/>
      <c r="B30" s="4" t="s">
        <v>85</v>
      </c>
      <c r="C30" s="3">
        <v>50</v>
      </c>
      <c r="D30" s="4" t="s">
        <v>86</v>
      </c>
      <c r="E30" s="3"/>
      <c r="F30" s="4" t="s">
        <v>317</v>
      </c>
    </row>
    <row r="31" spans="1:6" ht="9.75" customHeight="1">
      <c r="A31" s="3">
        <v>17</v>
      </c>
      <c r="B31" s="4" t="s">
        <v>87</v>
      </c>
      <c r="C31" s="3">
        <v>51</v>
      </c>
      <c r="D31" s="4" t="s">
        <v>88</v>
      </c>
      <c r="E31" s="3">
        <v>86</v>
      </c>
      <c r="F31" s="4" t="s">
        <v>89</v>
      </c>
    </row>
    <row r="32" spans="1:6" ht="9.75" customHeight="1">
      <c r="A32" s="3">
        <v>18</v>
      </c>
      <c r="B32" s="4" t="s">
        <v>90</v>
      </c>
      <c r="C32" s="3"/>
      <c r="D32" s="4" t="s">
        <v>91</v>
      </c>
      <c r="E32" s="3"/>
      <c r="F32" s="4" t="s">
        <v>92</v>
      </c>
    </row>
    <row r="33" spans="1:6" ht="9.75" customHeight="1">
      <c r="A33" s="3">
        <v>19</v>
      </c>
      <c r="B33" s="4" t="s">
        <v>93</v>
      </c>
      <c r="C33" s="3">
        <v>52</v>
      </c>
      <c r="D33" s="4" t="s">
        <v>94</v>
      </c>
      <c r="E33" s="3">
        <v>87</v>
      </c>
      <c r="F33" s="4" t="s">
        <v>318</v>
      </c>
    </row>
    <row r="34" spans="1:6" ht="9.75" customHeight="1">
      <c r="A34" s="3"/>
      <c r="B34" s="4" t="s">
        <v>95</v>
      </c>
      <c r="C34" s="3">
        <v>53</v>
      </c>
      <c r="D34" s="4" t="s">
        <v>96</v>
      </c>
      <c r="E34" s="3"/>
      <c r="F34" s="4" t="s">
        <v>97</v>
      </c>
    </row>
    <row r="35" spans="1:6" ht="9.75" customHeight="1">
      <c r="A35" s="3">
        <v>20</v>
      </c>
      <c r="B35" s="4" t="s">
        <v>98</v>
      </c>
      <c r="C35" s="3"/>
      <c r="D35" s="4" t="s">
        <v>99</v>
      </c>
      <c r="E35" s="3">
        <v>88</v>
      </c>
      <c r="F35" s="4" t="s">
        <v>100</v>
      </c>
    </row>
    <row r="36" spans="1:6" ht="9.75" customHeight="1">
      <c r="A36" s="3"/>
      <c r="B36" s="4" t="s">
        <v>101</v>
      </c>
      <c r="C36" s="3">
        <v>54</v>
      </c>
      <c r="D36" s="4" t="s">
        <v>102</v>
      </c>
      <c r="E36" s="3"/>
      <c r="F36" s="4" t="s">
        <v>103</v>
      </c>
    </row>
    <row r="37" spans="1:6" ht="9.75" customHeight="1">
      <c r="A37" s="3">
        <v>21</v>
      </c>
      <c r="B37" s="4" t="s">
        <v>104</v>
      </c>
      <c r="C37" s="3">
        <v>55</v>
      </c>
      <c r="D37" s="4" t="s">
        <v>105</v>
      </c>
      <c r="E37" s="3">
        <v>89</v>
      </c>
      <c r="F37" s="4" t="s">
        <v>106</v>
      </c>
    </row>
    <row r="38" spans="1:6" ht="9.75" customHeight="1">
      <c r="A38" s="3">
        <v>22</v>
      </c>
      <c r="B38" s="4" t="s">
        <v>107</v>
      </c>
      <c r="C38" s="3"/>
      <c r="D38" s="4" t="s">
        <v>108</v>
      </c>
      <c r="E38" s="3">
        <v>90</v>
      </c>
      <c r="F38" s="4" t="s">
        <v>319</v>
      </c>
    </row>
    <row r="39" spans="1:6" ht="9.75" customHeight="1">
      <c r="A39" s="3"/>
      <c r="B39" s="4" t="s">
        <v>109</v>
      </c>
      <c r="C39" s="3">
        <v>56</v>
      </c>
      <c r="D39" s="4" t="s">
        <v>110</v>
      </c>
      <c r="E39" s="3"/>
      <c r="F39" s="4" t="s">
        <v>111</v>
      </c>
    </row>
    <row r="40" spans="1:6" ht="9.75" customHeight="1">
      <c r="A40" s="3">
        <v>23</v>
      </c>
      <c r="B40" s="4" t="s">
        <v>112</v>
      </c>
      <c r="C40" s="3"/>
      <c r="D40" s="4" t="s">
        <v>113</v>
      </c>
      <c r="E40" s="3">
        <v>91</v>
      </c>
      <c r="F40" s="4" t="s">
        <v>114</v>
      </c>
    </row>
    <row r="41" spans="1:6" ht="9.75" customHeight="1">
      <c r="A41" s="3"/>
      <c r="B41" s="4" t="s">
        <v>115</v>
      </c>
      <c r="C41" s="3">
        <v>57</v>
      </c>
      <c r="D41" s="4" t="s">
        <v>116</v>
      </c>
      <c r="E41" s="3"/>
      <c r="F41" s="4" t="s">
        <v>117</v>
      </c>
    </row>
    <row r="42" spans="1:6" ht="9.75" customHeight="1">
      <c r="A42" s="3">
        <v>24</v>
      </c>
      <c r="B42" s="4" t="s">
        <v>118</v>
      </c>
      <c r="C42" s="3"/>
      <c r="D42" s="4" t="s">
        <v>119</v>
      </c>
      <c r="E42" s="3">
        <v>92</v>
      </c>
      <c r="F42" s="4" t="s">
        <v>120</v>
      </c>
    </row>
    <row r="43" spans="1:6" ht="9.75" customHeight="1">
      <c r="A43" s="3"/>
      <c r="B43" s="4" t="s">
        <v>315</v>
      </c>
      <c r="C43" s="3">
        <v>58</v>
      </c>
      <c r="D43" s="4" t="s">
        <v>121</v>
      </c>
      <c r="E43" s="3"/>
      <c r="F43" s="4" t="s">
        <v>122</v>
      </c>
    </row>
    <row r="44" spans="1:6" ht="9.75" customHeight="1">
      <c r="A44" s="3">
        <v>25</v>
      </c>
      <c r="B44" s="4" t="s">
        <v>123</v>
      </c>
      <c r="C44" s="3"/>
      <c r="D44" s="4" t="s">
        <v>124</v>
      </c>
      <c r="E44" s="3">
        <v>93</v>
      </c>
      <c r="F44" s="4" t="s">
        <v>125</v>
      </c>
    </row>
    <row r="45" spans="1:6" ht="9.75" customHeight="1">
      <c r="A45" s="3"/>
      <c r="B45" s="4" t="s">
        <v>126</v>
      </c>
      <c r="C45" s="3">
        <v>59</v>
      </c>
      <c r="D45" s="4" t="s">
        <v>127</v>
      </c>
      <c r="E45" s="3"/>
      <c r="F45" s="4" t="s">
        <v>128</v>
      </c>
    </row>
    <row r="46" spans="1:6" ht="9.75" customHeight="1">
      <c r="A46" s="3">
        <v>26</v>
      </c>
      <c r="B46" s="4" t="s">
        <v>129</v>
      </c>
      <c r="C46" s="3"/>
      <c r="D46" s="4" t="s">
        <v>130</v>
      </c>
      <c r="E46" s="3">
        <v>94</v>
      </c>
      <c r="F46" s="4" t="s">
        <v>131</v>
      </c>
    </row>
    <row r="47" spans="1:6" ht="9.75" customHeight="1">
      <c r="A47" s="3">
        <v>27</v>
      </c>
      <c r="B47" s="4" t="s">
        <v>132</v>
      </c>
      <c r="C47" s="3">
        <v>60</v>
      </c>
      <c r="D47" s="4" t="s">
        <v>133</v>
      </c>
      <c r="E47" s="3"/>
      <c r="F47" s="4" t="s">
        <v>134</v>
      </c>
    </row>
    <row r="48" spans="1:6" ht="9.75" customHeight="1">
      <c r="A48" s="3"/>
      <c r="B48" s="4" t="s">
        <v>135</v>
      </c>
      <c r="C48" s="3">
        <v>61</v>
      </c>
      <c r="D48" s="4" t="s">
        <v>136</v>
      </c>
      <c r="E48" s="3">
        <v>95</v>
      </c>
      <c r="F48" s="4" t="s">
        <v>137</v>
      </c>
    </row>
    <row r="49" spans="1:6" ht="9.75" customHeight="1">
      <c r="A49" s="3">
        <v>28</v>
      </c>
      <c r="B49" s="4" t="s">
        <v>138</v>
      </c>
      <c r="C49" s="3"/>
      <c r="D49" s="4" t="s">
        <v>139</v>
      </c>
      <c r="E49" s="3"/>
      <c r="F49" s="4" t="s">
        <v>140</v>
      </c>
    </row>
    <row r="50" spans="1:6" ht="9.75" customHeight="1">
      <c r="A50" s="3">
        <v>29</v>
      </c>
      <c r="B50" s="4" t="s">
        <v>141</v>
      </c>
      <c r="C50" s="3">
        <v>62</v>
      </c>
      <c r="D50" s="4" t="s">
        <v>142</v>
      </c>
      <c r="E50" s="3">
        <v>96</v>
      </c>
      <c r="F50" s="4" t="s">
        <v>143</v>
      </c>
    </row>
    <row r="51" spans="1:6" ht="9.75" customHeight="1">
      <c r="A51" s="3">
        <v>30</v>
      </c>
      <c r="B51" s="4" t="s">
        <v>144</v>
      </c>
      <c r="C51" s="3"/>
      <c r="D51" s="4" t="s">
        <v>320</v>
      </c>
      <c r="E51" s="3">
        <v>97</v>
      </c>
      <c r="F51" s="4" t="s">
        <v>322</v>
      </c>
    </row>
    <row r="52" spans="1:6" ht="9.75" customHeight="1">
      <c r="A52" s="3">
        <v>31</v>
      </c>
      <c r="B52" s="4" t="s">
        <v>145</v>
      </c>
      <c r="C52" s="3">
        <v>63</v>
      </c>
      <c r="D52" s="4" t="s">
        <v>146</v>
      </c>
      <c r="E52" s="3"/>
      <c r="F52" s="4" t="s">
        <v>147</v>
      </c>
    </row>
    <row r="53" spans="1:6" ht="9.75" customHeight="1">
      <c r="A53" s="3">
        <v>32</v>
      </c>
      <c r="B53" s="4" t="s">
        <v>321</v>
      </c>
      <c r="C53" s="3"/>
      <c r="D53" s="4" t="s">
        <v>148</v>
      </c>
      <c r="E53" s="3">
        <v>98</v>
      </c>
      <c r="F53" s="4" t="s">
        <v>149</v>
      </c>
    </row>
    <row r="54" spans="1:6" ht="9.75" customHeight="1">
      <c r="A54" s="3"/>
      <c r="B54" s="4" t="s">
        <v>150</v>
      </c>
      <c r="C54" s="3">
        <v>64</v>
      </c>
      <c r="D54" s="4" t="s">
        <v>151</v>
      </c>
      <c r="E54" s="3"/>
      <c r="F54" s="4" t="s">
        <v>152</v>
      </c>
    </row>
    <row r="55" spans="1:6" ht="9.75" customHeight="1">
      <c r="A55" s="3">
        <v>33</v>
      </c>
      <c r="B55" s="4" t="s">
        <v>153</v>
      </c>
      <c r="C55" s="3">
        <v>65</v>
      </c>
      <c r="D55" s="4" t="s">
        <v>154</v>
      </c>
      <c r="E55" s="3">
        <v>99</v>
      </c>
      <c r="F55" s="4" t="s">
        <v>155</v>
      </c>
    </row>
    <row r="56" spans="1:6" ht="9.75" customHeight="1">
      <c r="A56" s="3"/>
      <c r="B56" s="4" t="s">
        <v>156</v>
      </c>
      <c r="C56" s="3"/>
      <c r="D56" s="4" t="s">
        <v>157</v>
      </c>
      <c r="E56" s="6"/>
      <c r="F56" s="6"/>
    </row>
    <row r="57" spans="1:6" ht="9.75" customHeight="1">
      <c r="A57" s="3">
        <v>34</v>
      </c>
      <c r="B57" s="4" t="s">
        <v>158</v>
      </c>
      <c r="C57" s="3">
        <v>66</v>
      </c>
      <c r="D57" s="4" t="s">
        <v>159</v>
      </c>
      <c r="E57" s="6"/>
      <c r="F57" s="6"/>
    </row>
    <row r="58" spans="1:6" ht="9.75" customHeight="1">
      <c r="A58" s="3"/>
      <c r="B58" s="4" t="s">
        <v>160</v>
      </c>
      <c r="C58" s="3"/>
      <c r="D58" s="4" t="s">
        <v>161</v>
      </c>
      <c r="E58" s="6"/>
      <c r="F58" s="6"/>
    </row>
    <row r="59" spans="1:6">
      <c r="A59" s="3"/>
      <c r="B59" s="4"/>
      <c r="C59" s="3"/>
      <c r="D59" s="4"/>
      <c r="E59" s="6"/>
      <c r="F59" s="6"/>
    </row>
    <row r="60" spans="1:6">
      <c r="A60" s="3"/>
      <c r="B60" s="4"/>
      <c r="C60" s="3"/>
      <c r="D60" s="4"/>
      <c r="E60" s="6"/>
      <c r="F60" s="6"/>
    </row>
    <row r="61" spans="1:6">
      <c r="A61" s="3"/>
      <c r="B61" s="4"/>
      <c r="C61" s="3"/>
      <c r="D61" s="4"/>
      <c r="E61" s="6"/>
      <c r="F61" s="6"/>
    </row>
    <row r="62" spans="1:6">
      <c r="A62" s="3"/>
      <c r="B62" s="4"/>
      <c r="C62" s="3"/>
      <c r="D62" s="4"/>
      <c r="E62" s="6"/>
      <c r="F62" s="6"/>
    </row>
    <row r="63" spans="1:6">
      <c r="A63" s="3"/>
      <c r="B63" s="4"/>
      <c r="C63" s="3"/>
      <c r="D63" s="4"/>
      <c r="E63" s="6"/>
      <c r="F63" s="6"/>
    </row>
    <row r="64" spans="1:6">
      <c r="A64" s="3"/>
      <c r="B64" s="4"/>
      <c r="C64" s="3"/>
      <c r="D64" s="4"/>
      <c r="E64" s="6"/>
      <c r="F64" s="6"/>
    </row>
    <row r="65" spans="1:6">
      <c r="A65" s="3"/>
      <c r="B65" s="4"/>
      <c r="C65" s="3"/>
      <c r="D65" s="4"/>
      <c r="E65" s="6"/>
      <c r="F65" s="6"/>
    </row>
    <row r="66" spans="1:6">
      <c r="A66" s="3"/>
      <c r="B66" s="4"/>
      <c r="C66" s="3"/>
      <c r="D66" s="4"/>
      <c r="E66" s="6"/>
      <c r="F66" s="6"/>
    </row>
    <row r="67" spans="1:6">
      <c r="A67" s="3"/>
      <c r="B67" s="4"/>
      <c r="C67" s="3"/>
      <c r="D67" s="4"/>
      <c r="E67" s="6"/>
      <c r="F67" s="6"/>
    </row>
    <row r="68" spans="1:6">
      <c r="A68" s="3"/>
      <c r="B68" s="4"/>
      <c r="C68" s="3"/>
      <c r="D68" s="4"/>
      <c r="E68" s="6"/>
      <c r="F68" s="6"/>
    </row>
    <row r="69" spans="1:6">
      <c r="A69" s="3"/>
      <c r="B69" s="4"/>
      <c r="C69" s="3"/>
      <c r="D69" s="4"/>
      <c r="E69" s="6"/>
      <c r="F69" s="6"/>
    </row>
    <row r="70" spans="1:6">
      <c r="A70" s="3"/>
      <c r="B70" s="4"/>
      <c r="C70" s="3"/>
      <c r="D70" s="4"/>
      <c r="E70" s="6"/>
      <c r="F70" s="6"/>
    </row>
    <row r="71" spans="1:6">
      <c r="A71" s="3"/>
      <c r="B71" s="4"/>
      <c r="C71" s="3"/>
      <c r="D71" s="4"/>
      <c r="E71" s="6"/>
      <c r="F71" s="6"/>
    </row>
    <row r="72" spans="1:6">
      <c r="A72" s="3"/>
      <c r="B72" s="4"/>
      <c r="C72" s="3"/>
      <c r="D72" s="4"/>
      <c r="E72" s="6"/>
      <c r="F72" s="6"/>
    </row>
    <row r="73" spans="1:6">
      <c r="A73" s="3"/>
      <c r="B73" s="4"/>
      <c r="C73" s="3"/>
      <c r="D73" s="4"/>
      <c r="E73" s="6"/>
      <c r="F73" s="6"/>
    </row>
    <row r="74" spans="1:6">
      <c r="A74" s="3"/>
      <c r="B74" s="4"/>
      <c r="C74" s="3"/>
      <c r="D74" s="4"/>
      <c r="E74" s="6"/>
      <c r="F74" s="6"/>
    </row>
    <row r="75" spans="1:6">
      <c r="A75" s="3"/>
      <c r="B75" s="4"/>
      <c r="C75" s="3"/>
      <c r="D75" s="4"/>
      <c r="E75" s="6"/>
      <c r="F75" s="6"/>
    </row>
    <row r="76" spans="1:6">
      <c r="A76" s="3"/>
      <c r="B76" s="4"/>
      <c r="C76" s="3"/>
      <c r="D76" s="4"/>
      <c r="E76" s="6"/>
      <c r="F76" s="6"/>
    </row>
    <row r="77" spans="1:6">
      <c r="A77" s="3"/>
      <c r="B77" s="4"/>
      <c r="C77" s="3"/>
      <c r="D77" s="4"/>
      <c r="E77" s="6"/>
      <c r="F77" s="6"/>
    </row>
    <row r="78" spans="1:6">
      <c r="A78" s="3"/>
      <c r="B78" s="4"/>
      <c r="C78" s="3"/>
      <c r="D78" s="4"/>
      <c r="E78" s="6"/>
      <c r="F78" s="6"/>
    </row>
    <row r="79" spans="1:6">
      <c r="A79" s="3"/>
      <c r="B79" s="4"/>
      <c r="C79" s="3"/>
      <c r="D79" s="4"/>
      <c r="E79" s="6"/>
      <c r="F79" s="6"/>
    </row>
    <row r="80" spans="1:6">
      <c r="A80" s="3"/>
      <c r="B80" s="4"/>
      <c r="C80" s="3"/>
      <c r="D80" s="4"/>
      <c r="E80" s="6"/>
      <c r="F80" s="6"/>
    </row>
    <row r="81" spans="1:6">
      <c r="A81" s="3"/>
      <c r="B81" s="4"/>
      <c r="C81" s="3"/>
      <c r="D81" s="4"/>
      <c r="E81" s="6"/>
      <c r="F81" s="6"/>
    </row>
    <row r="82" spans="1:6">
      <c r="A82" s="3"/>
      <c r="B82" s="4"/>
      <c r="C82" s="3"/>
      <c r="D82" s="4"/>
      <c r="E82" s="6"/>
      <c r="F82" s="6"/>
    </row>
    <row r="83" spans="1:6">
      <c r="A83" s="3"/>
      <c r="B83" s="4"/>
      <c r="C83" s="3"/>
      <c r="D83" s="4"/>
      <c r="E83" s="6"/>
      <c r="F83" s="6"/>
    </row>
    <row r="84" spans="1:6">
      <c r="A84" s="3"/>
      <c r="B84" s="4"/>
      <c r="C84" s="3"/>
      <c r="D84" s="4"/>
      <c r="E84" s="6"/>
      <c r="F84" s="6"/>
    </row>
    <row r="85" spans="1:6">
      <c r="A85" s="3"/>
      <c r="B85" s="4"/>
      <c r="C85" s="3"/>
      <c r="D85" s="4"/>
      <c r="E85" s="6"/>
      <c r="F85" s="6"/>
    </row>
    <row r="86" spans="1:6">
      <c r="A86" s="3"/>
      <c r="B86" s="4"/>
      <c r="C86" s="3"/>
      <c r="D86" s="4"/>
      <c r="E86" s="6"/>
      <c r="F86" s="6"/>
    </row>
    <row r="87" spans="1:6">
      <c r="A87" s="3"/>
      <c r="B87" s="4"/>
      <c r="C87" s="3"/>
      <c r="D87" s="4"/>
    </row>
    <row r="88" spans="1:6">
      <c r="A88" s="3"/>
      <c r="B88" s="4"/>
      <c r="C88" s="3"/>
      <c r="D88" s="4"/>
    </row>
    <row r="89" spans="1:6">
      <c r="A89" s="3"/>
      <c r="B89" s="4"/>
      <c r="C89" s="3"/>
      <c r="D89" s="4"/>
    </row>
    <row r="90" spans="1:6">
      <c r="A90" s="3"/>
      <c r="B90" s="4"/>
      <c r="C90" s="3"/>
      <c r="D90" s="4"/>
    </row>
    <row r="91" spans="1:6">
      <c r="A91" s="3"/>
      <c r="B91" s="4"/>
      <c r="C91" s="3"/>
      <c r="D91" s="4"/>
    </row>
    <row r="92" spans="1:6">
      <c r="A92" s="3"/>
      <c r="B92" s="4"/>
      <c r="C92" s="3"/>
      <c r="D92" s="4"/>
    </row>
    <row r="93" spans="1:6">
      <c r="A93" s="3"/>
      <c r="B93" s="4"/>
      <c r="C93" s="3"/>
      <c r="D93" s="4"/>
    </row>
    <row r="94" spans="1:6">
      <c r="A94" s="3"/>
      <c r="B94" s="4"/>
      <c r="C94" s="3"/>
      <c r="D94" s="4"/>
    </row>
    <row r="95" spans="1:6">
      <c r="A95" s="3"/>
      <c r="B95" s="4"/>
      <c r="C95" s="3"/>
      <c r="D95" s="4"/>
    </row>
    <row r="96" spans="1:6">
      <c r="A96" s="3"/>
      <c r="B96" s="4"/>
      <c r="C96" s="3"/>
      <c r="D96" s="4"/>
    </row>
    <row r="97" spans="1:4">
      <c r="A97" s="3"/>
      <c r="B97" s="4"/>
      <c r="C97" s="3"/>
      <c r="D97" s="4"/>
    </row>
    <row r="98" spans="1:4">
      <c r="A98" s="3"/>
      <c r="B98" s="4"/>
      <c r="C98" s="3"/>
      <c r="D98" s="4"/>
    </row>
    <row r="99" spans="1:4">
      <c r="A99" s="3"/>
      <c r="B99" s="4"/>
      <c r="C99" s="3"/>
      <c r="D99" s="4"/>
    </row>
    <row r="100" spans="1:4">
      <c r="A100" s="3"/>
      <c r="B100" s="4"/>
      <c r="C100" s="3"/>
      <c r="D100" s="4"/>
    </row>
    <row r="101" spans="1:4">
      <c r="A101" s="3"/>
      <c r="B101" s="4"/>
      <c r="C101" s="3"/>
      <c r="D101" s="4"/>
    </row>
    <row r="102" spans="1:4">
      <c r="A102" s="3"/>
      <c r="B102" s="4"/>
      <c r="C102" s="3"/>
      <c r="D102" s="4"/>
    </row>
    <row r="103" spans="1:4">
      <c r="A103" s="3"/>
      <c r="B103" s="4"/>
      <c r="C103" s="3"/>
      <c r="D103" s="4"/>
    </row>
    <row r="104" spans="1:4">
      <c r="A104" s="3"/>
      <c r="B104" s="4"/>
      <c r="C104" s="3"/>
      <c r="D104" s="4"/>
    </row>
    <row r="105" spans="1:4">
      <c r="A105" s="3"/>
      <c r="B105" s="4"/>
      <c r="C105" s="3"/>
      <c r="D105" s="4"/>
    </row>
    <row r="106" spans="1:4">
      <c r="A106" s="3"/>
      <c r="B106" s="4"/>
      <c r="C106" s="3"/>
      <c r="D106" s="4"/>
    </row>
    <row r="107" spans="1:4">
      <c r="A107" s="3"/>
      <c r="B107" s="4"/>
      <c r="C107" s="3"/>
      <c r="D107" s="4"/>
    </row>
    <row r="108" spans="1:4">
      <c r="A108" s="3"/>
      <c r="B108" s="4"/>
      <c r="C108" s="3"/>
      <c r="D108" s="4"/>
    </row>
    <row r="109" spans="1:4">
      <c r="A109" s="3"/>
      <c r="B109" s="4"/>
      <c r="C109" s="3"/>
      <c r="D109" s="4"/>
    </row>
    <row r="110" spans="1:4">
      <c r="A110" s="3"/>
      <c r="B110" s="4"/>
      <c r="C110" s="3"/>
      <c r="D110" s="4"/>
    </row>
    <row r="111" spans="1:4">
      <c r="A111" s="3"/>
      <c r="B111" s="4"/>
      <c r="C111" s="6"/>
      <c r="D111" s="6"/>
    </row>
    <row r="112" spans="1:4">
      <c r="A112" s="3"/>
      <c r="B112" s="4"/>
      <c r="C112" s="6"/>
      <c r="D112" s="6"/>
    </row>
    <row r="113" spans="1:4">
      <c r="A113" s="3"/>
      <c r="B113" s="4"/>
      <c r="C113" s="6"/>
      <c r="D113" s="6"/>
    </row>
    <row r="114" spans="1:4">
      <c r="A114" s="3"/>
      <c r="B114" s="4"/>
      <c r="C114" s="6"/>
      <c r="D114" s="6"/>
    </row>
    <row r="115" spans="1:4">
      <c r="A115" s="3"/>
      <c r="B115" s="4"/>
      <c r="C115" s="6"/>
      <c r="D115" s="6"/>
    </row>
    <row r="116" spans="1:4">
      <c r="A116" s="3"/>
      <c r="B116" s="4"/>
      <c r="C116" s="6"/>
      <c r="D116" s="6"/>
    </row>
    <row r="117" spans="1:4">
      <c r="A117" s="3"/>
      <c r="B117" s="4"/>
      <c r="C117" s="6"/>
      <c r="D117" s="6"/>
    </row>
    <row r="118" spans="1:4">
      <c r="A118" s="3"/>
      <c r="B118" s="4"/>
      <c r="C118" s="6"/>
      <c r="D118" s="6"/>
    </row>
    <row r="119" spans="1:4">
      <c r="A119" s="3"/>
      <c r="B119" s="4"/>
      <c r="C119" s="6"/>
      <c r="D119" s="6"/>
    </row>
    <row r="120" spans="1:4">
      <c r="A120" s="3"/>
      <c r="B120" s="4"/>
      <c r="C120" s="6"/>
      <c r="D120" s="6"/>
    </row>
    <row r="121" spans="1:4">
      <c r="A121" s="3"/>
      <c r="B121" s="4"/>
      <c r="C121" s="6"/>
      <c r="D121" s="6"/>
    </row>
    <row r="122" spans="1:4">
      <c r="A122" s="3"/>
      <c r="B122" s="4"/>
      <c r="C122" s="6"/>
      <c r="D122" s="6"/>
    </row>
    <row r="123" spans="1:4">
      <c r="A123" s="3"/>
      <c r="B123" s="4"/>
      <c r="C123" s="6"/>
      <c r="D123" s="6"/>
    </row>
    <row r="124" spans="1:4">
      <c r="A124" s="3"/>
      <c r="B124" s="4"/>
      <c r="C124" s="6"/>
      <c r="D124" s="6"/>
    </row>
    <row r="125" spans="1:4">
      <c r="A125" s="3"/>
      <c r="B125" s="4"/>
      <c r="C125" s="6"/>
      <c r="D125" s="6"/>
    </row>
    <row r="126" spans="1:4">
      <c r="A126" s="3"/>
      <c r="B126" s="4"/>
      <c r="C126" s="6"/>
      <c r="D126" s="6"/>
    </row>
    <row r="127" spans="1:4">
      <c r="A127" s="3"/>
      <c r="B127" s="4"/>
      <c r="C127" s="6"/>
      <c r="D127" s="6"/>
    </row>
    <row r="128" spans="1:4">
      <c r="A128" s="3"/>
      <c r="B128" s="4"/>
      <c r="C128" s="6"/>
      <c r="D128" s="6"/>
    </row>
    <row r="129" spans="1:4">
      <c r="A129" s="3"/>
      <c r="B129" s="4"/>
      <c r="C129" s="6"/>
      <c r="D129" s="6"/>
    </row>
    <row r="130" spans="1:4">
      <c r="A130" s="3"/>
      <c r="B130" s="4"/>
      <c r="C130" s="6"/>
      <c r="D130" s="6"/>
    </row>
    <row r="131" spans="1:4">
      <c r="A131" s="3"/>
      <c r="B131" s="4"/>
      <c r="C131" s="6"/>
      <c r="D131" s="6"/>
    </row>
    <row r="132" spans="1:4">
      <c r="A132" s="3"/>
      <c r="B132" s="4"/>
      <c r="C132" s="6"/>
      <c r="D132" s="6"/>
    </row>
    <row r="133" spans="1:4">
      <c r="A133" s="3"/>
      <c r="B133" s="4"/>
      <c r="C133" s="6"/>
      <c r="D133" s="6"/>
    </row>
    <row r="134" spans="1:4">
      <c r="A134" s="3"/>
      <c r="B134" s="4"/>
      <c r="C134" s="6"/>
      <c r="D134" s="6"/>
    </row>
    <row r="135" spans="1:4">
      <c r="A135" s="3"/>
      <c r="B135" s="4"/>
      <c r="C135" s="6"/>
      <c r="D135" s="6"/>
    </row>
    <row r="136" spans="1:4">
      <c r="A136" s="3"/>
      <c r="B136" s="4"/>
      <c r="C136" s="6"/>
      <c r="D136" s="6"/>
    </row>
    <row r="137" spans="1:4">
      <c r="A137" s="3"/>
      <c r="B137" s="4"/>
      <c r="C137" s="6"/>
      <c r="D137" s="6"/>
    </row>
    <row r="138" spans="1:4">
      <c r="A138" s="3"/>
      <c r="B138" s="4"/>
      <c r="C138" s="6"/>
      <c r="D138" s="6"/>
    </row>
    <row r="139" spans="1:4">
      <c r="A139" s="3"/>
      <c r="B139" s="4"/>
      <c r="C139" s="6"/>
      <c r="D139" s="6"/>
    </row>
    <row r="140" spans="1:4">
      <c r="A140" s="3"/>
      <c r="B140" s="4"/>
      <c r="C140" s="6"/>
      <c r="D140" s="6"/>
    </row>
    <row r="141" spans="1:4">
      <c r="A141" s="3"/>
      <c r="B141" s="4"/>
      <c r="C141" s="6"/>
      <c r="D141" s="6"/>
    </row>
    <row r="142" spans="1:4">
      <c r="A142" s="3"/>
      <c r="B142" s="4"/>
    </row>
    <row r="143" spans="1:4">
      <c r="A143" s="3"/>
      <c r="B143" s="4"/>
    </row>
    <row r="144" spans="1:4">
      <c r="A144" s="3"/>
      <c r="B144" s="4"/>
    </row>
    <row r="145" spans="1:2">
      <c r="A145" s="3"/>
      <c r="B145" s="4"/>
    </row>
    <row r="146" spans="1:2">
      <c r="A146" s="3"/>
      <c r="B146" s="4"/>
    </row>
    <row r="147" spans="1:2">
      <c r="A147" s="3"/>
      <c r="B147" s="4"/>
    </row>
    <row r="148" spans="1:2">
      <c r="A148" s="3"/>
      <c r="B148" s="4"/>
    </row>
    <row r="149" spans="1:2">
      <c r="A149" s="3"/>
      <c r="B149" s="4"/>
    </row>
    <row r="150" spans="1:2">
      <c r="A150" s="3"/>
      <c r="B150" s="4"/>
    </row>
    <row r="151" spans="1:2">
      <c r="A151" s="3"/>
      <c r="B151" s="4"/>
    </row>
    <row r="152" spans="1:2">
      <c r="A152" s="3"/>
      <c r="B152" s="4"/>
    </row>
    <row r="153" spans="1:2">
      <c r="A153" s="3"/>
      <c r="B153" s="4"/>
    </row>
    <row r="154" spans="1:2">
      <c r="A154" s="3"/>
      <c r="B154" s="4"/>
    </row>
    <row r="155" spans="1:2">
      <c r="A155" s="3"/>
      <c r="B155" s="4"/>
    </row>
    <row r="156" spans="1:2">
      <c r="A156" s="3"/>
      <c r="B156" s="4"/>
    </row>
    <row r="157" spans="1:2">
      <c r="A157" s="3"/>
      <c r="B157" s="4"/>
    </row>
    <row r="158" spans="1:2">
      <c r="A158" s="3"/>
      <c r="B158" s="4"/>
    </row>
    <row r="159" spans="1:2">
      <c r="A159" s="3"/>
      <c r="B159" s="4"/>
    </row>
    <row r="160" spans="1:2">
      <c r="A160" s="3"/>
      <c r="B160" s="4"/>
    </row>
    <row r="161" spans="1:2">
      <c r="A161" s="3"/>
      <c r="B161" s="4"/>
    </row>
    <row r="162" spans="1:2">
      <c r="A162" s="3"/>
      <c r="B162" s="4"/>
    </row>
    <row r="163" spans="1:2">
      <c r="A163" s="3"/>
      <c r="B163" s="4"/>
    </row>
    <row r="164" spans="1:2">
      <c r="A164" s="3"/>
      <c r="B164" s="4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6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zoomScaleNormal="100" workbookViewId="0">
      <selection activeCell="B1" sqref="B1"/>
    </sheetView>
  </sheetViews>
  <sheetFormatPr defaultColWidth="9.109375" defaultRowHeight="14.4"/>
  <cols>
    <col min="1" max="1" width="2.5546875" style="12" customWidth="1"/>
    <col min="2" max="2" width="104.44140625" style="12" bestFit="1" customWidth="1"/>
    <col min="3" max="16384" width="9.109375" style="12"/>
  </cols>
  <sheetData>
    <row r="1" spans="2:2" ht="27" customHeight="1">
      <c r="B1" s="11" t="s">
        <v>394</v>
      </c>
    </row>
    <row r="2" spans="2:2" ht="3.75" customHeight="1">
      <c r="B2" s="13"/>
    </row>
    <row r="3" spans="2:2">
      <c r="B3" s="14"/>
    </row>
    <row r="4" spans="2:2" s="16" customFormat="1" ht="14.25" customHeight="1">
      <c r="B4" s="15" t="s">
        <v>395</v>
      </c>
    </row>
    <row r="5" spans="2:2" s="16" customFormat="1" ht="3.75" customHeight="1">
      <c r="B5" s="17"/>
    </row>
    <row r="6" spans="2:2" s="16" customFormat="1" ht="18" customHeight="1">
      <c r="B6" s="18"/>
    </row>
    <row r="7" spans="2:2" s="16" customFormat="1" ht="18" customHeight="1">
      <c r="B7" s="19" t="s">
        <v>396</v>
      </c>
    </row>
    <row r="8" spans="2:2" s="16" customFormat="1" ht="18" customHeight="1">
      <c r="B8" s="19" t="s">
        <v>397</v>
      </c>
    </row>
    <row r="9" spans="2:2" s="16" customFormat="1" ht="18" customHeight="1">
      <c r="B9" s="19" t="s">
        <v>398</v>
      </c>
    </row>
    <row r="10" spans="2:2" s="16" customFormat="1" ht="18" customHeight="1">
      <c r="B10" s="19" t="s">
        <v>399</v>
      </c>
    </row>
    <row r="11" spans="2:2" s="16" customFormat="1" ht="18" customHeight="1">
      <c r="B11" s="19" t="s">
        <v>400</v>
      </c>
    </row>
    <row r="12" spans="2:2" s="16" customFormat="1" ht="18" customHeight="1">
      <c r="B12" s="19" t="s">
        <v>401</v>
      </c>
    </row>
    <row r="13" spans="2:2" s="16" customFormat="1" ht="18" customHeight="1">
      <c r="B13" s="19" t="s">
        <v>402</v>
      </c>
    </row>
    <row r="14" spans="2:2" s="16" customFormat="1" ht="18" customHeight="1">
      <c r="B14" s="19" t="s">
        <v>403</v>
      </c>
    </row>
    <row r="15" spans="2:2" s="16" customFormat="1" ht="18" customHeight="1">
      <c r="B15" s="19" t="s">
        <v>404</v>
      </c>
    </row>
    <row r="16" spans="2:2" s="16" customFormat="1" ht="18" customHeight="1">
      <c r="B16" s="19" t="s">
        <v>405</v>
      </c>
    </row>
    <row r="17" spans="2:2" s="16" customFormat="1" ht="18" customHeight="1">
      <c r="B17" s="19" t="s">
        <v>406</v>
      </c>
    </row>
    <row r="18" spans="2:2" s="16" customFormat="1" ht="18" customHeight="1">
      <c r="B18" s="19" t="s">
        <v>407</v>
      </c>
    </row>
    <row r="19" spans="2:2" ht="18" customHeight="1">
      <c r="B19" s="19" t="s">
        <v>408</v>
      </c>
    </row>
    <row r="20" spans="2:2" ht="18" customHeight="1">
      <c r="B20" s="19" t="s">
        <v>409</v>
      </c>
    </row>
    <row r="21" spans="2:2" ht="18" customHeight="1">
      <c r="B21" s="19" t="s">
        <v>410</v>
      </c>
    </row>
    <row r="22" spans="2:2" ht="18" customHeight="1">
      <c r="B22" s="19" t="s">
        <v>411</v>
      </c>
    </row>
    <row r="23" spans="2:2" ht="18" customHeight="1"/>
    <row r="24" spans="2:2" ht="18" customHeight="1">
      <c r="B24" s="19" t="s">
        <v>412</v>
      </c>
    </row>
  </sheetData>
  <hyperlinks>
    <hyperlink ref="B13" location="'Q007'!A1" display="Q007_IMP_COUNTRY - IMPORTS INTERNATIONAL TRADE BY COUNTRIES"/>
    <hyperlink ref="B15" location="'Q009'!A1" display="Q009_EXP_COUNTRY - EXPORTS INTERNATIONAL TRADE BY COUNTRIES"/>
    <hyperlink ref="B17" location="'Q011'!A1" display="Q011_IMP_BEC - IMPORTS - INTERNATIONAL TRADE BY BEC"/>
    <hyperlink ref="B18" location="'Q012'!A1" display="Q012_EXP_BEC - EXPORTS - INTERNATIONAL TRADE BY BEC"/>
    <hyperlink ref="B19" location="'Q013'!A1" display="Q013_IMP_CHAP - IMPORTS - INTERNATIONAL TRADE BY CHAPTERS OF CN"/>
    <hyperlink ref="B20" location="'Q014'!A1" display="Q014_EXP_CHAP - EXPORTS - INTERNATIONAL TRADE BY CHAPTERS OF CN"/>
    <hyperlink ref="B21" location="'Q015'!A1" display="Q015_IMP_EXP_GRP_PROD - IMPORTS AND EXPORTS OF INTERNATIONAL TRADE BY PRODUCT GROUPS"/>
    <hyperlink ref="B22" location="'Q016'!A1" display="Q016_ZN_ECON - BREAKDOWN BY ECONOMIC ZONES AND COUNTRIES OF INTERNATIONAL TRADE - TOTAL COUNTRY"/>
    <hyperlink ref="B7" location="'Q001'!A1" display="Q001_GLOBAL_DATA - GLOBAL DATA"/>
    <hyperlink ref="B8" location="'Q002'!A1" display="Q002_IMP_MONTH - IMPORTS INTERNATIONAL DATA BY MONTHS"/>
    <hyperlink ref="B10" location="'Q004'!A1" display="Q004_EXP_MONTH - EXPORTS INTERNATIONAL DATA BY MONTHS"/>
    <hyperlink ref="B9" location="'Q003'!A1" display="Q003_IMP_MONTH_DATA - IMPORTS INTERNATIONAL DATA BY MONTHS WITH AND WITHOUT FUELS AND LUBRICANTS"/>
    <hyperlink ref="B11" location="'Q005'!A1" display="Q005_EXP_MONTH_DATA - EXPORTS INTERNATIONAL DATA BY MONTHS WITH AND WITHOUT FUELS AND LUBRICANTS"/>
    <hyperlink ref="B12" location="'Q006'!A1" display="Q006_TRADE_BALANCE - TRADE BALANCE WITH AND WITHOUT FUELS AND LUBRICANTS"/>
    <hyperlink ref="B14" location="'Q008'!A1" display="Q008_IMP_MAIN_PARTNERS - IMPORTS INTERNATIONAL TRADE BY MAIN COUNTRIES AND ECONOMIC ZONES"/>
    <hyperlink ref="B16" location="'Q010'!A1" display="Q010_EXP_MAIN_PARTNERS - EXPORTS INTERNATIONAL TRADE BY MAIN COUNTRIES AND ECONOMIC ZONES"/>
    <hyperlink ref="B24" location="'Combined Nomenclature'!A2" display="Combined Nomenclature - CN Chapter descriptive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6"/>
  <sheetViews>
    <sheetView showGridLines="0" topLeftCell="A2" workbookViewId="0">
      <selection activeCell="A2" sqref="A2:F4"/>
    </sheetView>
  </sheetViews>
  <sheetFormatPr defaultRowHeight="13.2"/>
  <cols>
    <col min="1" max="1" width="5.6640625" customWidth="1"/>
    <col min="2" max="2" width="26.109375" customWidth="1"/>
    <col min="3" max="3" width="5.6640625" customWidth="1"/>
    <col min="4" max="4" width="26.109375" customWidth="1"/>
    <col min="5" max="5" width="5.6640625" customWidth="1"/>
    <col min="6" max="6" width="26.109375" customWidth="1"/>
  </cols>
  <sheetData>
    <row r="1" spans="1:9" ht="5.25" hidden="1" customHeight="1"/>
    <row r="2" spans="1:9" ht="18" customHeight="1" thickBot="1">
      <c r="A2" s="290" t="s">
        <v>413</v>
      </c>
      <c r="B2" s="291"/>
      <c r="C2" s="291"/>
      <c r="D2" s="291"/>
      <c r="E2" s="291"/>
      <c r="F2" s="292"/>
    </row>
    <row r="3" spans="1:9" ht="18" customHeight="1" thickBot="1">
      <c r="A3" s="287" t="s">
        <v>414</v>
      </c>
      <c r="B3" s="289"/>
      <c r="C3" s="287" t="s">
        <v>414</v>
      </c>
      <c r="D3" s="289"/>
      <c r="E3" s="287" t="s">
        <v>414</v>
      </c>
      <c r="F3" s="289"/>
      <c r="H3" s="286" t="s">
        <v>515</v>
      </c>
      <c r="I3" s="286"/>
    </row>
    <row r="4" spans="1:9" ht="18" customHeight="1" thickBot="1">
      <c r="A4" s="8" t="s">
        <v>415</v>
      </c>
      <c r="B4" s="8" t="s">
        <v>416</v>
      </c>
      <c r="C4" s="8" t="s">
        <v>415</v>
      </c>
      <c r="D4" s="8" t="s">
        <v>416</v>
      </c>
      <c r="E4" s="8" t="s">
        <v>415</v>
      </c>
      <c r="F4" s="8" t="s">
        <v>416</v>
      </c>
    </row>
    <row r="5" spans="1:9" ht="9.75" customHeight="1">
      <c r="A5" s="1" t="s">
        <v>5</v>
      </c>
      <c r="B5" s="2" t="s">
        <v>417</v>
      </c>
      <c r="C5" s="3" t="s">
        <v>243</v>
      </c>
      <c r="D5" s="4" t="s">
        <v>418</v>
      </c>
      <c r="E5" s="3" t="s">
        <v>269</v>
      </c>
      <c r="F5" s="4" t="s">
        <v>419</v>
      </c>
    </row>
    <row r="6" spans="1:9" ht="9.75" customHeight="1">
      <c r="A6" s="1" t="s">
        <v>8</v>
      </c>
      <c r="B6" s="5" t="s">
        <v>420</v>
      </c>
      <c r="C6" s="3" t="s">
        <v>244</v>
      </c>
      <c r="D6" s="4" t="s">
        <v>421</v>
      </c>
      <c r="E6" s="3" t="s">
        <v>270</v>
      </c>
      <c r="F6" s="4" t="s">
        <v>422</v>
      </c>
    </row>
    <row r="7" spans="1:9" ht="9.75" customHeight="1">
      <c r="A7" s="1" t="s">
        <v>12</v>
      </c>
      <c r="B7" s="2" t="s">
        <v>423</v>
      </c>
      <c r="C7" s="3" t="s">
        <v>245</v>
      </c>
      <c r="D7" s="4" t="s">
        <v>424</v>
      </c>
      <c r="E7" s="3" t="s">
        <v>271</v>
      </c>
      <c r="F7" s="4" t="s">
        <v>425</v>
      </c>
      <c r="G7" s="7" t="s">
        <v>426</v>
      </c>
    </row>
    <row r="8" spans="1:9" ht="9.75" customHeight="1">
      <c r="A8" s="1" t="s">
        <v>16</v>
      </c>
      <c r="B8" s="5" t="s">
        <v>427</v>
      </c>
      <c r="C8" s="3" t="s">
        <v>246</v>
      </c>
      <c r="D8" s="4" t="s">
        <v>428</v>
      </c>
      <c r="E8" s="3" t="s">
        <v>272</v>
      </c>
      <c r="F8" s="4" t="s">
        <v>429</v>
      </c>
    </row>
    <row r="9" spans="1:9" ht="9.75" customHeight="1">
      <c r="A9" s="1" t="s">
        <v>23</v>
      </c>
      <c r="B9" s="2" t="s">
        <v>430</v>
      </c>
      <c r="C9" s="3" t="s">
        <v>247</v>
      </c>
      <c r="D9" s="4" t="s">
        <v>431</v>
      </c>
      <c r="E9" s="3" t="s">
        <v>273</v>
      </c>
      <c r="F9" s="4" t="s">
        <v>432</v>
      </c>
    </row>
    <row r="10" spans="1:9" ht="9.75" customHeight="1">
      <c r="A10" s="1" t="s">
        <v>27</v>
      </c>
      <c r="B10" s="5" t="s">
        <v>433</v>
      </c>
      <c r="C10" s="3" t="s">
        <v>248</v>
      </c>
      <c r="D10" s="4" t="s">
        <v>434</v>
      </c>
      <c r="E10" s="3" t="s">
        <v>274</v>
      </c>
      <c r="F10" s="4" t="s">
        <v>435</v>
      </c>
    </row>
    <row r="11" spans="1:9" ht="9.75" customHeight="1">
      <c r="A11" s="1" t="s">
        <v>34</v>
      </c>
      <c r="B11" s="5" t="s">
        <v>436</v>
      </c>
      <c r="C11" s="3" t="s">
        <v>194</v>
      </c>
      <c r="D11" s="4" t="s">
        <v>437</v>
      </c>
      <c r="E11" s="3" t="s">
        <v>275</v>
      </c>
      <c r="F11" s="4" t="s">
        <v>438</v>
      </c>
    </row>
    <row r="12" spans="1:9" ht="9.75" customHeight="1">
      <c r="A12" s="1" t="s">
        <v>40</v>
      </c>
      <c r="B12" s="5" t="s">
        <v>439</v>
      </c>
      <c r="C12" s="3" t="s">
        <v>195</v>
      </c>
      <c r="D12" s="4" t="s">
        <v>440</v>
      </c>
      <c r="E12" s="3" t="s">
        <v>276</v>
      </c>
      <c r="F12" s="4" t="s">
        <v>441</v>
      </c>
    </row>
    <row r="13" spans="1:9" ht="9.75" customHeight="1">
      <c r="A13" s="1" t="s">
        <v>47</v>
      </c>
      <c r="B13" s="5" t="s">
        <v>442</v>
      </c>
      <c r="C13" s="3" t="s">
        <v>249</v>
      </c>
      <c r="D13" s="4" t="s">
        <v>443</v>
      </c>
      <c r="E13" s="3" t="s">
        <v>277</v>
      </c>
      <c r="F13" s="4" t="s">
        <v>444</v>
      </c>
    </row>
    <row r="14" spans="1:9" ht="9.75" customHeight="1">
      <c r="A14" s="1" t="s">
        <v>224</v>
      </c>
      <c r="B14" s="5" t="s">
        <v>445</v>
      </c>
      <c r="C14" s="3" t="s">
        <v>250</v>
      </c>
      <c r="D14" s="4" t="s">
        <v>446</v>
      </c>
      <c r="E14" s="3" t="s">
        <v>278</v>
      </c>
      <c r="F14" s="4" t="s">
        <v>447</v>
      </c>
    </row>
    <row r="15" spans="1:9" ht="9.75" customHeight="1">
      <c r="A15" s="1" t="s">
        <v>203</v>
      </c>
      <c r="B15" s="5" t="s">
        <v>448</v>
      </c>
      <c r="C15" s="3" t="s">
        <v>251</v>
      </c>
      <c r="D15" s="4" t="s">
        <v>449</v>
      </c>
      <c r="E15" s="3" t="s">
        <v>279</v>
      </c>
      <c r="F15" s="4" t="s">
        <v>450</v>
      </c>
    </row>
    <row r="16" spans="1:9" ht="9.75" customHeight="1">
      <c r="A16" s="1" t="s">
        <v>208</v>
      </c>
      <c r="B16" s="5" t="s">
        <v>451</v>
      </c>
      <c r="C16" s="3" t="s">
        <v>252</v>
      </c>
      <c r="D16" s="4" t="s">
        <v>452</v>
      </c>
      <c r="E16" s="3" t="s">
        <v>280</v>
      </c>
      <c r="F16" s="4" t="s">
        <v>453</v>
      </c>
      <c r="G16" s="7" t="s">
        <v>426</v>
      </c>
    </row>
    <row r="17" spans="1:7">
      <c r="A17" s="3" t="s">
        <v>225</v>
      </c>
      <c r="B17" s="4" t="s">
        <v>454</v>
      </c>
      <c r="C17" s="3" t="s">
        <v>253</v>
      </c>
      <c r="D17" s="4" t="s">
        <v>455</v>
      </c>
      <c r="E17" s="3" t="s">
        <v>281</v>
      </c>
      <c r="F17" s="4" t="s">
        <v>456</v>
      </c>
      <c r="G17" s="7" t="s">
        <v>426</v>
      </c>
    </row>
    <row r="18" spans="1:7">
      <c r="A18" s="3" t="s">
        <v>226</v>
      </c>
      <c r="B18" s="4" t="s">
        <v>457</v>
      </c>
      <c r="C18" s="3" t="s">
        <v>254</v>
      </c>
      <c r="D18" s="4" t="s">
        <v>458</v>
      </c>
      <c r="E18" s="3" t="s">
        <v>282</v>
      </c>
      <c r="F18" s="4" t="s">
        <v>459</v>
      </c>
    </row>
    <row r="19" spans="1:7">
      <c r="A19" s="3" t="s">
        <v>227</v>
      </c>
      <c r="B19" s="4" t="s">
        <v>460</v>
      </c>
      <c r="C19" s="3" t="s">
        <v>255</v>
      </c>
      <c r="D19" s="4" t="s">
        <v>461</v>
      </c>
      <c r="E19" s="3" t="s">
        <v>283</v>
      </c>
      <c r="F19" s="4" t="s">
        <v>462</v>
      </c>
      <c r="G19" s="7" t="s">
        <v>426</v>
      </c>
    </row>
    <row r="20" spans="1:7">
      <c r="A20" s="3" t="s">
        <v>228</v>
      </c>
      <c r="B20" s="4" t="s">
        <v>463</v>
      </c>
      <c r="C20" s="3" t="s">
        <v>256</v>
      </c>
      <c r="D20" s="4" t="s">
        <v>464</v>
      </c>
      <c r="E20" s="3" t="s">
        <v>284</v>
      </c>
      <c r="F20" s="4" t="s">
        <v>465</v>
      </c>
      <c r="G20" s="7" t="s">
        <v>426</v>
      </c>
    </row>
    <row r="21" spans="1:7">
      <c r="A21" s="3" t="s">
        <v>229</v>
      </c>
      <c r="B21" s="4" t="s">
        <v>466</v>
      </c>
      <c r="C21" s="3" t="s">
        <v>196</v>
      </c>
      <c r="D21" s="4" t="s">
        <v>467</v>
      </c>
      <c r="E21" s="3" t="s">
        <v>285</v>
      </c>
      <c r="F21" s="4" t="s">
        <v>468</v>
      </c>
      <c r="G21" s="7" t="s">
        <v>426</v>
      </c>
    </row>
    <row r="22" spans="1:7">
      <c r="A22" s="3" t="s">
        <v>230</v>
      </c>
      <c r="B22" s="4" t="s">
        <v>469</v>
      </c>
      <c r="C22" s="3" t="s">
        <v>211</v>
      </c>
      <c r="D22" s="4" t="s">
        <v>470</v>
      </c>
      <c r="E22" s="3" t="s">
        <v>286</v>
      </c>
      <c r="F22" s="4" t="s">
        <v>471</v>
      </c>
      <c r="G22" s="7" t="s">
        <v>426</v>
      </c>
    </row>
    <row r="23" spans="1:7">
      <c r="A23" s="3" t="s">
        <v>231</v>
      </c>
      <c r="B23" s="4" t="s">
        <v>472</v>
      </c>
      <c r="C23" s="3" t="s">
        <v>197</v>
      </c>
      <c r="D23" s="4" t="s">
        <v>473</v>
      </c>
      <c r="E23" s="3" t="s">
        <v>287</v>
      </c>
      <c r="F23" s="4" t="s">
        <v>474</v>
      </c>
      <c r="G23" s="7" t="s">
        <v>426</v>
      </c>
    </row>
    <row r="24" spans="1:7">
      <c r="A24" s="3" t="s">
        <v>232</v>
      </c>
      <c r="B24" s="4" t="s">
        <v>475</v>
      </c>
      <c r="C24" s="3" t="s">
        <v>257</v>
      </c>
      <c r="D24" s="4" t="s">
        <v>476</v>
      </c>
      <c r="E24" s="3" t="s">
        <v>288</v>
      </c>
      <c r="F24" s="4" t="s">
        <v>477</v>
      </c>
    </row>
    <row r="25" spans="1:7">
      <c r="A25" s="3" t="s">
        <v>191</v>
      </c>
      <c r="B25" s="4" t="s">
        <v>478</v>
      </c>
      <c r="C25" s="3" t="s">
        <v>258</v>
      </c>
      <c r="D25" s="4" t="s">
        <v>479</v>
      </c>
      <c r="E25" s="3" t="s">
        <v>289</v>
      </c>
      <c r="F25" s="4" t="s">
        <v>480</v>
      </c>
      <c r="G25" s="7" t="s">
        <v>426</v>
      </c>
    </row>
    <row r="26" spans="1:7">
      <c r="A26" s="3" t="s">
        <v>192</v>
      </c>
      <c r="B26" s="4" t="s">
        <v>481</v>
      </c>
      <c r="C26" s="3" t="s">
        <v>259</v>
      </c>
      <c r="D26" s="4" t="s">
        <v>482</v>
      </c>
      <c r="E26" s="3" t="s">
        <v>290</v>
      </c>
      <c r="F26" s="4" t="s">
        <v>483</v>
      </c>
    </row>
    <row r="27" spans="1:7">
      <c r="A27" s="3" t="s">
        <v>233</v>
      </c>
      <c r="B27" s="4" t="s">
        <v>484</v>
      </c>
      <c r="C27" s="3" t="s">
        <v>260</v>
      </c>
      <c r="D27" s="4" t="s">
        <v>485</v>
      </c>
      <c r="E27" s="3" t="s">
        <v>291</v>
      </c>
      <c r="F27" s="4" t="s">
        <v>486</v>
      </c>
      <c r="G27" s="7" t="s">
        <v>426</v>
      </c>
    </row>
    <row r="28" spans="1:7">
      <c r="A28" s="3" t="s">
        <v>234</v>
      </c>
      <c r="B28" s="4" t="s">
        <v>487</v>
      </c>
      <c r="C28" s="3" t="s">
        <v>261</v>
      </c>
      <c r="D28" s="4" t="s">
        <v>488</v>
      </c>
      <c r="E28" s="3" t="s">
        <v>292</v>
      </c>
      <c r="F28" s="4" t="s">
        <v>489</v>
      </c>
      <c r="G28" s="7" t="s">
        <v>426</v>
      </c>
    </row>
    <row r="29" spans="1:7">
      <c r="A29" s="3" t="s">
        <v>235</v>
      </c>
      <c r="B29" s="4" t="s">
        <v>490</v>
      </c>
      <c r="C29" s="3" t="s">
        <v>262</v>
      </c>
      <c r="D29" s="4" t="s">
        <v>491</v>
      </c>
      <c r="E29" s="3" t="s">
        <v>293</v>
      </c>
      <c r="F29" s="4" t="s">
        <v>492</v>
      </c>
      <c r="G29" s="7" t="s">
        <v>426</v>
      </c>
    </row>
    <row r="30" spans="1:7">
      <c r="A30" s="3" t="s">
        <v>236</v>
      </c>
      <c r="B30" s="4" t="s">
        <v>493</v>
      </c>
      <c r="C30" s="3" t="s">
        <v>263</v>
      </c>
      <c r="D30" s="4" t="s">
        <v>494</v>
      </c>
      <c r="E30" s="3" t="s">
        <v>294</v>
      </c>
      <c r="F30" s="4" t="s">
        <v>495</v>
      </c>
      <c r="G30" s="7" t="s">
        <v>426</v>
      </c>
    </row>
    <row r="31" spans="1:7">
      <c r="A31" s="3" t="s">
        <v>237</v>
      </c>
      <c r="B31" s="4" t="s">
        <v>496</v>
      </c>
      <c r="C31" s="3" t="s">
        <v>198</v>
      </c>
      <c r="D31" s="4" t="s">
        <v>497</v>
      </c>
      <c r="E31" s="3" t="s">
        <v>295</v>
      </c>
      <c r="F31" s="4" t="s">
        <v>498</v>
      </c>
    </row>
    <row r="32" spans="1:7">
      <c r="A32" s="3" t="s">
        <v>238</v>
      </c>
      <c r="B32" s="4" t="s">
        <v>499</v>
      </c>
      <c r="C32" s="3" t="s">
        <v>199</v>
      </c>
      <c r="D32" s="4" t="s">
        <v>500</v>
      </c>
      <c r="E32" s="3">
        <v>97</v>
      </c>
      <c r="F32" s="4" t="s">
        <v>501</v>
      </c>
    </row>
    <row r="33" spans="1:6">
      <c r="A33" s="3" t="s">
        <v>239</v>
      </c>
      <c r="B33" s="4" t="s">
        <v>502</v>
      </c>
      <c r="C33" s="3" t="s">
        <v>200</v>
      </c>
      <c r="D33" s="4" t="s">
        <v>503</v>
      </c>
      <c r="E33" s="3">
        <v>98</v>
      </c>
      <c r="F33" s="4" t="s">
        <v>504</v>
      </c>
    </row>
    <row r="34" spans="1:6">
      <c r="A34" s="3" t="s">
        <v>240</v>
      </c>
      <c r="B34" s="4" t="s">
        <v>505</v>
      </c>
      <c r="C34" s="3" t="s">
        <v>264</v>
      </c>
      <c r="D34" s="4" t="s">
        <v>506</v>
      </c>
      <c r="E34" s="3" t="s">
        <v>426</v>
      </c>
      <c r="F34" s="4"/>
    </row>
    <row r="35" spans="1:6">
      <c r="A35" s="3" t="s">
        <v>193</v>
      </c>
      <c r="B35" s="4" t="s">
        <v>507</v>
      </c>
      <c r="C35" s="3" t="s">
        <v>265</v>
      </c>
      <c r="D35" s="4" t="s">
        <v>508</v>
      </c>
      <c r="E35" s="3" t="s">
        <v>426</v>
      </c>
      <c r="F35" s="4"/>
    </row>
    <row r="36" spans="1:6">
      <c r="A36" s="3" t="s">
        <v>219</v>
      </c>
      <c r="B36" s="4" t="s">
        <v>509</v>
      </c>
      <c r="C36" s="3" t="s">
        <v>266</v>
      </c>
      <c r="D36" s="4" t="s">
        <v>510</v>
      </c>
      <c r="E36" s="3" t="s">
        <v>426</v>
      </c>
      <c r="F36" s="4"/>
    </row>
    <row r="37" spans="1:6">
      <c r="A37" s="3" t="s">
        <v>241</v>
      </c>
      <c r="B37" s="4" t="s">
        <v>511</v>
      </c>
      <c r="C37" s="3" t="s">
        <v>267</v>
      </c>
      <c r="D37" s="4" t="s">
        <v>512</v>
      </c>
      <c r="E37" s="3" t="s">
        <v>426</v>
      </c>
      <c r="F37" s="4"/>
    </row>
    <row r="38" spans="1:6">
      <c r="A38" s="3" t="s">
        <v>242</v>
      </c>
      <c r="B38" s="4" t="s">
        <v>513</v>
      </c>
      <c r="C38" s="3" t="s">
        <v>268</v>
      </c>
      <c r="D38" s="4" t="s">
        <v>514</v>
      </c>
      <c r="E38" s="3" t="s">
        <v>426</v>
      </c>
      <c r="F38" s="4"/>
    </row>
    <row r="39" spans="1:6">
      <c r="A39" s="3"/>
      <c r="B39" s="4"/>
      <c r="C39" s="3"/>
      <c r="D39" s="4"/>
      <c r="E39" s="6"/>
      <c r="F39" s="6"/>
    </row>
    <row r="40" spans="1:6">
      <c r="A40" s="3"/>
      <c r="B40" s="4"/>
      <c r="C40" s="3"/>
      <c r="D40" s="4"/>
      <c r="E40" s="6"/>
      <c r="F40" s="6"/>
    </row>
    <row r="41" spans="1:6">
      <c r="A41" s="3"/>
      <c r="B41" s="4"/>
      <c r="C41" s="3"/>
      <c r="D41" s="4"/>
      <c r="E41" s="6"/>
      <c r="F41" s="6"/>
    </row>
    <row r="42" spans="1:6">
      <c r="A42" s="3"/>
      <c r="B42" s="4"/>
      <c r="C42" s="3"/>
      <c r="D42" s="4"/>
      <c r="E42" s="6"/>
      <c r="F42" s="6"/>
    </row>
    <row r="43" spans="1:6">
      <c r="A43" s="3"/>
      <c r="B43" s="4"/>
      <c r="C43" s="3"/>
      <c r="D43" s="4"/>
      <c r="E43" s="6"/>
      <c r="F43" s="6"/>
    </row>
    <row r="44" spans="1:6">
      <c r="A44" s="3"/>
      <c r="B44" s="4"/>
      <c r="C44" s="3"/>
      <c r="D44" s="4"/>
      <c r="E44" s="6"/>
      <c r="F44" s="6"/>
    </row>
    <row r="45" spans="1:6">
      <c r="A45" s="3"/>
      <c r="B45" s="4"/>
      <c r="C45" s="3"/>
      <c r="D45" s="4"/>
      <c r="E45" s="6"/>
      <c r="F45" s="6"/>
    </row>
    <row r="46" spans="1:6">
      <c r="A46" s="3"/>
      <c r="B46" s="4"/>
      <c r="C46" s="3"/>
      <c r="D46" s="4"/>
      <c r="E46" s="6"/>
      <c r="F46" s="6"/>
    </row>
    <row r="47" spans="1:6">
      <c r="A47" s="3"/>
      <c r="B47" s="4"/>
      <c r="C47" s="3"/>
      <c r="D47" s="4"/>
      <c r="E47" s="6"/>
      <c r="F47" s="6"/>
    </row>
    <row r="48" spans="1:6">
      <c r="A48" s="3"/>
      <c r="B48" s="4"/>
      <c r="C48" s="3"/>
      <c r="D48" s="4"/>
      <c r="E48" s="6"/>
      <c r="F48" s="6"/>
    </row>
    <row r="49" spans="1:6">
      <c r="A49" s="3"/>
      <c r="B49" s="4"/>
      <c r="C49" s="3"/>
      <c r="D49" s="4"/>
      <c r="E49" s="6"/>
      <c r="F49" s="6"/>
    </row>
    <row r="50" spans="1:6">
      <c r="A50" s="3"/>
      <c r="B50" s="4"/>
      <c r="C50" s="3"/>
      <c r="D50" s="4"/>
      <c r="E50" s="6"/>
      <c r="F50" s="6"/>
    </row>
    <row r="51" spans="1:6">
      <c r="A51" s="3"/>
      <c r="B51" s="4"/>
      <c r="C51" s="3"/>
      <c r="D51" s="4"/>
      <c r="E51" s="6"/>
      <c r="F51" s="6"/>
    </row>
    <row r="52" spans="1:6">
      <c r="A52" s="3"/>
      <c r="B52" s="4"/>
      <c r="C52" s="3"/>
      <c r="D52" s="4"/>
      <c r="E52" s="6"/>
      <c r="F52" s="6"/>
    </row>
    <row r="53" spans="1:6">
      <c r="A53" s="3"/>
      <c r="B53" s="4"/>
      <c r="C53" s="3"/>
      <c r="D53" s="4"/>
      <c r="E53" s="6"/>
      <c r="F53" s="6"/>
    </row>
    <row r="54" spans="1:6">
      <c r="A54" s="3"/>
      <c r="B54" s="4"/>
      <c r="C54" s="3"/>
      <c r="D54" s="4"/>
      <c r="E54" s="6"/>
      <c r="F54" s="6"/>
    </row>
    <row r="55" spans="1:6">
      <c r="A55" s="3"/>
      <c r="B55" s="4"/>
      <c r="C55" s="3"/>
      <c r="D55" s="4"/>
      <c r="E55" s="6"/>
      <c r="F55" s="6"/>
    </row>
    <row r="56" spans="1:6">
      <c r="A56" s="3"/>
      <c r="B56" s="4"/>
      <c r="C56" s="3"/>
      <c r="D56" s="4"/>
      <c r="E56" s="6"/>
      <c r="F56" s="6"/>
    </row>
    <row r="57" spans="1:6">
      <c r="A57" s="3"/>
      <c r="B57" s="4"/>
      <c r="C57" s="3"/>
      <c r="D57" s="4"/>
      <c r="E57" s="6"/>
      <c r="F57" s="6"/>
    </row>
    <row r="58" spans="1:6">
      <c r="A58" s="3"/>
      <c r="B58" s="4"/>
      <c r="C58" s="3"/>
      <c r="D58" s="4"/>
    </row>
    <row r="59" spans="1:6">
      <c r="A59" s="3"/>
      <c r="B59" s="4"/>
      <c r="C59" s="3"/>
      <c r="D59" s="4"/>
    </row>
    <row r="60" spans="1:6">
      <c r="A60" s="3"/>
      <c r="B60" s="4"/>
      <c r="C60" s="3"/>
      <c r="D60" s="4"/>
    </row>
    <row r="61" spans="1:6">
      <c r="A61" s="3"/>
      <c r="B61" s="4"/>
      <c r="C61" s="3"/>
      <c r="D61" s="4"/>
    </row>
    <row r="62" spans="1:6">
      <c r="A62" s="3"/>
      <c r="B62" s="4"/>
      <c r="C62" s="3"/>
      <c r="D62" s="4"/>
    </row>
    <row r="63" spans="1:6">
      <c r="A63" s="3"/>
      <c r="B63" s="4"/>
      <c r="C63" s="3"/>
      <c r="D63" s="4"/>
    </row>
    <row r="64" spans="1:6">
      <c r="A64" s="3"/>
      <c r="B64" s="4"/>
      <c r="C64" s="3"/>
      <c r="D64" s="4"/>
    </row>
    <row r="65" spans="1:4">
      <c r="A65" s="3"/>
      <c r="B65" s="4"/>
      <c r="C65" s="3"/>
      <c r="D65" s="4"/>
    </row>
    <row r="66" spans="1:4">
      <c r="A66" s="3"/>
      <c r="B66" s="4"/>
      <c r="C66" s="3"/>
      <c r="D66" s="4"/>
    </row>
    <row r="67" spans="1:4">
      <c r="A67" s="3"/>
      <c r="B67" s="4"/>
      <c r="C67" s="3"/>
      <c r="D67" s="4"/>
    </row>
    <row r="68" spans="1:4">
      <c r="A68" s="3"/>
      <c r="B68" s="4"/>
      <c r="C68" s="3"/>
      <c r="D68" s="4"/>
    </row>
    <row r="69" spans="1:4">
      <c r="A69" s="3"/>
      <c r="B69" s="4"/>
      <c r="C69" s="3"/>
      <c r="D69" s="4"/>
    </row>
    <row r="70" spans="1:4">
      <c r="A70" s="3"/>
      <c r="B70" s="4"/>
      <c r="C70" s="3"/>
      <c r="D70" s="4"/>
    </row>
    <row r="71" spans="1:4">
      <c r="A71" s="3"/>
      <c r="B71" s="4"/>
      <c r="C71" s="3"/>
      <c r="D71" s="4"/>
    </row>
    <row r="72" spans="1:4">
      <c r="A72" s="3"/>
      <c r="B72" s="4"/>
      <c r="C72" s="3"/>
      <c r="D72" s="4"/>
    </row>
    <row r="73" spans="1:4">
      <c r="A73" s="3"/>
      <c r="B73" s="4"/>
      <c r="C73" s="3"/>
      <c r="D73" s="4"/>
    </row>
    <row r="74" spans="1:4">
      <c r="A74" s="3"/>
      <c r="B74" s="4"/>
      <c r="C74" s="3"/>
      <c r="D74" s="4"/>
    </row>
    <row r="75" spans="1:4">
      <c r="A75" s="3"/>
      <c r="B75" s="4"/>
      <c r="C75" s="3"/>
      <c r="D75" s="4"/>
    </row>
    <row r="76" spans="1:4">
      <c r="A76" s="3"/>
      <c r="B76" s="4"/>
      <c r="C76" s="3"/>
      <c r="D76" s="4"/>
    </row>
    <row r="77" spans="1:4">
      <c r="A77" s="3"/>
      <c r="B77" s="4"/>
      <c r="C77" s="3"/>
      <c r="D77" s="4"/>
    </row>
    <row r="78" spans="1:4">
      <c r="A78" s="3"/>
      <c r="B78" s="4"/>
      <c r="C78" s="3"/>
      <c r="D78" s="4"/>
    </row>
    <row r="79" spans="1:4">
      <c r="A79" s="3"/>
      <c r="B79" s="4"/>
      <c r="C79" s="3"/>
      <c r="D79" s="4"/>
    </row>
    <row r="80" spans="1:4">
      <c r="A80" s="3"/>
      <c r="B80" s="4"/>
      <c r="C80" s="3"/>
      <c r="D80" s="4"/>
    </row>
    <row r="81" spans="1:4">
      <c r="A81" s="3"/>
      <c r="B81" s="4"/>
      <c r="C81" s="3"/>
      <c r="D81" s="4"/>
    </row>
    <row r="82" spans="1:4">
      <c r="A82" s="3"/>
      <c r="B82" s="4"/>
      <c r="C82" s="6"/>
      <c r="D82" s="6"/>
    </row>
    <row r="83" spans="1:4">
      <c r="A83" s="3"/>
      <c r="B83" s="4"/>
      <c r="C83" s="6"/>
      <c r="D83" s="6"/>
    </row>
    <row r="84" spans="1:4">
      <c r="A84" s="3"/>
      <c r="B84" s="4"/>
      <c r="C84" s="6"/>
      <c r="D84" s="6"/>
    </row>
    <row r="85" spans="1:4">
      <c r="A85" s="3"/>
      <c r="B85" s="4"/>
      <c r="C85" s="6"/>
      <c r="D85" s="6"/>
    </row>
    <row r="86" spans="1:4">
      <c r="A86" s="3"/>
      <c r="B86" s="4"/>
      <c r="C86" s="6"/>
      <c r="D86" s="6"/>
    </row>
    <row r="87" spans="1:4">
      <c r="A87" s="3"/>
      <c r="B87" s="4"/>
      <c r="C87" s="6"/>
      <c r="D87" s="6"/>
    </row>
    <row r="88" spans="1:4">
      <c r="A88" s="3"/>
      <c r="B88" s="4"/>
      <c r="C88" s="6"/>
      <c r="D88" s="6"/>
    </row>
    <row r="89" spans="1:4">
      <c r="A89" s="3"/>
      <c r="B89" s="4"/>
      <c r="C89" s="6"/>
      <c r="D89" s="6"/>
    </row>
    <row r="90" spans="1:4">
      <c r="A90" s="3"/>
      <c r="B90" s="4"/>
      <c r="C90" s="6"/>
      <c r="D90" s="6"/>
    </row>
    <row r="91" spans="1:4">
      <c r="A91" s="3"/>
      <c r="B91" s="4"/>
      <c r="C91" s="6"/>
      <c r="D91" s="6"/>
    </row>
    <row r="92" spans="1:4">
      <c r="A92" s="3"/>
      <c r="B92" s="4"/>
      <c r="C92" s="6"/>
      <c r="D92" s="6"/>
    </row>
    <row r="93" spans="1:4">
      <c r="A93" s="3"/>
      <c r="B93" s="4"/>
      <c r="C93" s="6"/>
      <c r="D93" s="6"/>
    </row>
    <row r="94" spans="1:4">
      <c r="A94" s="3"/>
      <c r="B94" s="4"/>
      <c r="C94" s="6"/>
      <c r="D94" s="6"/>
    </row>
    <row r="95" spans="1:4">
      <c r="A95" s="3"/>
      <c r="B95" s="4"/>
      <c r="C95" s="6"/>
      <c r="D95" s="6"/>
    </row>
    <row r="96" spans="1:4">
      <c r="A96" s="3"/>
      <c r="B96" s="4"/>
      <c r="C96" s="6"/>
      <c r="D96" s="6"/>
    </row>
    <row r="97" spans="1:4">
      <c r="A97" s="3"/>
      <c r="B97" s="4"/>
      <c r="C97" s="6"/>
      <c r="D97" s="6"/>
    </row>
    <row r="98" spans="1:4">
      <c r="A98" s="3"/>
      <c r="B98" s="4"/>
      <c r="C98" s="6"/>
      <c r="D98" s="6"/>
    </row>
    <row r="99" spans="1:4">
      <c r="A99" s="3"/>
      <c r="B99" s="4"/>
      <c r="C99" s="6"/>
      <c r="D99" s="6"/>
    </row>
    <row r="100" spans="1:4">
      <c r="A100" s="3"/>
      <c r="B100" s="4"/>
      <c r="C100" s="6"/>
      <c r="D100" s="6"/>
    </row>
    <row r="101" spans="1:4">
      <c r="A101" s="3"/>
      <c r="B101" s="4"/>
      <c r="C101" s="6"/>
      <c r="D101" s="6"/>
    </row>
    <row r="102" spans="1:4">
      <c r="A102" s="3"/>
      <c r="B102" s="4"/>
      <c r="C102" s="6"/>
      <c r="D102" s="6"/>
    </row>
    <row r="103" spans="1:4">
      <c r="A103" s="3"/>
      <c r="B103" s="4"/>
      <c r="C103" s="6"/>
      <c r="D103" s="6"/>
    </row>
    <row r="104" spans="1:4">
      <c r="A104" s="3"/>
      <c r="B104" s="4"/>
      <c r="C104" s="6"/>
      <c r="D104" s="6"/>
    </row>
    <row r="105" spans="1:4">
      <c r="A105" s="3"/>
      <c r="B105" s="4"/>
      <c r="C105" s="6"/>
      <c r="D105" s="6"/>
    </row>
    <row r="106" spans="1:4">
      <c r="A106" s="3"/>
      <c r="B106" s="4"/>
      <c r="C106" s="6"/>
      <c r="D106" s="6"/>
    </row>
    <row r="107" spans="1:4">
      <c r="A107" s="3"/>
      <c r="B107" s="4"/>
      <c r="C107" s="6"/>
      <c r="D107" s="6"/>
    </row>
    <row r="108" spans="1:4">
      <c r="A108" s="3"/>
      <c r="B108" s="4"/>
      <c r="C108" s="6"/>
      <c r="D108" s="6"/>
    </row>
    <row r="109" spans="1:4">
      <c r="A109" s="3"/>
      <c r="B109" s="4"/>
      <c r="C109" s="6"/>
      <c r="D109" s="6"/>
    </row>
    <row r="110" spans="1:4">
      <c r="A110" s="3"/>
      <c r="B110" s="4"/>
      <c r="C110" s="6"/>
      <c r="D110" s="6"/>
    </row>
    <row r="111" spans="1:4">
      <c r="A111" s="3"/>
      <c r="B111" s="4"/>
      <c r="C111" s="6"/>
      <c r="D111" s="6"/>
    </row>
    <row r="112" spans="1:4">
      <c r="A112" s="3"/>
      <c r="B112" s="4"/>
      <c r="C112" s="6"/>
      <c r="D112" s="6"/>
    </row>
    <row r="113" spans="1:2">
      <c r="A113" s="3"/>
      <c r="B113" s="4"/>
    </row>
    <row r="114" spans="1:2">
      <c r="A114" s="3"/>
      <c r="B114" s="4"/>
    </row>
    <row r="115" spans="1:2">
      <c r="A115" s="3"/>
      <c r="B115" s="4"/>
    </row>
    <row r="116" spans="1:2">
      <c r="A116" s="3"/>
      <c r="B116" s="4"/>
    </row>
    <row r="117" spans="1:2">
      <c r="A117" s="3"/>
      <c r="B117" s="4"/>
    </row>
    <row r="118" spans="1:2">
      <c r="A118" s="3"/>
      <c r="B118" s="4"/>
    </row>
    <row r="119" spans="1:2">
      <c r="A119" s="3"/>
      <c r="B119" s="4"/>
    </row>
    <row r="120" spans="1:2">
      <c r="A120" s="3"/>
      <c r="B120" s="4"/>
    </row>
    <row r="121" spans="1:2">
      <c r="A121" s="3"/>
      <c r="B121" s="4"/>
    </row>
    <row r="122" spans="1:2">
      <c r="A122" s="3"/>
      <c r="B122" s="4"/>
    </row>
    <row r="123" spans="1:2">
      <c r="A123" s="3"/>
      <c r="B123" s="4"/>
    </row>
    <row r="124" spans="1:2">
      <c r="A124" s="3"/>
      <c r="B124" s="4"/>
    </row>
    <row r="125" spans="1:2">
      <c r="A125" s="3"/>
      <c r="B125" s="4"/>
    </row>
    <row r="126" spans="1:2">
      <c r="A126" s="3"/>
      <c r="B126" s="4"/>
    </row>
    <row r="127" spans="1:2">
      <c r="A127" s="3"/>
      <c r="B127" s="4"/>
    </row>
    <row r="128" spans="1:2">
      <c r="A128" s="3"/>
      <c r="B128" s="4"/>
    </row>
    <row r="129" spans="1:2">
      <c r="A129" s="3"/>
      <c r="B129" s="4"/>
    </row>
    <row r="130" spans="1:2">
      <c r="A130" s="3"/>
      <c r="B130" s="4"/>
    </row>
    <row r="131" spans="1:2">
      <c r="A131" s="3"/>
      <c r="B131" s="4"/>
    </row>
    <row r="132" spans="1:2">
      <c r="A132" s="3"/>
      <c r="B132" s="4"/>
    </row>
    <row r="133" spans="1:2">
      <c r="A133" s="3"/>
      <c r="B133" s="4"/>
    </row>
    <row r="134" spans="1:2">
      <c r="A134" s="3"/>
      <c r="B134" s="4"/>
    </row>
    <row r="135" spans="1:2">
      <c r="A135" s="3"/>
      <c r="B135" s="4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A142" s="6"/>
      <c r="B142" s="6"/>
    </row>
    <row r="143" spans="1:2">
      <c r="A143" s="6"/>
      <c r="B143" s="6"/>
    </row>
    <row r="144" spans="1:2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90" zoomScaleNormal="90" workbookViewId="0">
      <selection activeCell="B1" sqref="B1:K1"/>
    </sheetView>
  </sheetViews>
  <sheetFormatPr defaultColWidth="9.109375" defaultRowHeight="13.8"/>
  <cols>
    <col min="1" max="1" width="1.33203125" style="9" customWidth="1"/>
    <col min="2" max="2" width="4" style="9" customWidth="1"/>
    <col min="3" max="3" width="3.109375" style="9" customWidth="1"/>
    <col min="4" max="4" width="3.5546875" style="9" customWidth="1"/>
    <col min="5" max="5" width="40.44140625" style="9" customWidth="1"/>
    <col min="6" max="6" width="0.5546875" style="9" customWidth="1"/>
    <col min="7" max="7" width="19.6640625" style="9" customWidth="1"/>
    <col min="8" max="8" width="0.5546875" style="9" customWidth="1"/>
    <col min="9" max="9" width="19.6640625" style="9" customWidth="1"/>
    <col min="10" max="10" width="0.5546875" style="9" customWidth="1"/>
    <col min="11" max="11" width="15.6640625" style="9" customWidth="1"/>
    <col min="12" max="16384" width="9.109375" style="9"/>
  </cols>
  <sheetData>
    <row r="1" spans="1:15" ht="29.25" customHeight="1">
      <c r="A1" s="20"/>
      <c r="B1" s="212" t="s">
        <v>646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5" ht="3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3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39.75" customHeight="1">
      <c r="A4" s="20"/>
      <c r="B4" s="215" t="s">
        <v>647</v>
      </c>
      <c r="C4" s="215"/>
      <c r="D4" s="215"/>
      <c r="E4" s="215"/>
      <c r="F4" s="24"/>
      <c r="G4" s="216" t="s">
        <v>648</v>
      </c>
      <c r="H4" s="216"/>
      <c r="I4" s="216"/>
      <c r="J4" s="25"/>
      <c r="K4" s="26" t="s">
        <v>649</v>
      </c>
    </row>
    <row r="5" spans="1:15" ht="3" customHeight="1">
      <c r="A5" s="20"/>
      <c r="B5" s="215"/>
      <c r="C5" s="215"/>
      <c r="D5" s="215"/>
      <c r="E5" s="215"/>
      <c r="F5" s="24"/>
      <c r="G5" s="25"/>
      <c r="H5" s="25"/>
      <c r="I5" s="25"/>
      <c r="J5" s="25"/>
      <c r="K5" s="27"/>
    </row>
    <row r="6" spans="1:15" ht="30" customHeight="1">
      <c r="A6" s="20"/>
      <c r="B6" s="215"/>
      <c r="C6" s="215"/>
      <c r="D6" s="215"/>
      <c r="E6" s="215"/>
      <c r="F6" s="24"/>
      <c r="G6" s="60" t="s">
        <v>1119</v>
      </c>
      <c r="H6" s="28"/>
      <c r="I6" s="60" t="s">
        <v>1120</v>
      </c>
      <c r="J6" s="29"/>
      <c r="K6" s="30" t="s">
        <v>296</v>
      </c>
      <c r="N6" s="31"/>
      <c r="O6" s="31"/>
    </row>
    <row r="7" spans="1:15" ht="1.5" customHeight="1">
      <c r="A7" s="20"/>
      <c r="B7" s="32"/>
      <c r="C7" s="32"/>
      <c r="D7" s="32"/>
      <c r="E7" s="32"/>
      <c r="F7" s="32"/>
      <c r="G7" s="33"/>
      <c r="H7" s="33"/>
      <c r="I7" s="33"/>
      <c r="J7" s="33"/>
      <c r="K7" s="32"/>
    </row>
    <row r="8" spans="1:15" ht="13.5" customHeight="1">
      <c r="A8" s="20"/>
      <c r="B8" s="34" t="s">
        <v>517</v>
      </c>
      <c r="C8" s="34"/>
      <c r="D8" s="32"/>
      <c r="E8" s="32"/>
      <c r="F8" s="32"/>
      <c r="G8" s="32"/>
      <c r="H8" s="32"/>
      <c r="I8" s="32"/>
      <c r="J8" s="32"/>
      <c r="K8" s="32"/>
    </row>
    <row r="9" spans="1:15" ht="13.5" customHeight="1">
      <c r="A9" s="20"/>
      <c r="B9" s="35"/>
      <c r="C9" s="35"/>
      <c r="D9" s="35" t="s">
        <v>518</v>
      </c>
      <c r="E9" s="35"/>
      <c r="F9" s="32"/>
      <c r="G9" s="36">
        <f>G15+G27</f>
        <v>12311.062984</v>
      </c>
      <c r="H9" s="37"/>
      <c r="I9" s="36">
        <f>I15+I27</f>
        <v>16132.142532000002</v>
      </c>
      <c r="J9" s="37"/>
      <c r="K9" s="38">
        <f>I9/G9*100-100</f>
        <v>31.037771092277268</v>
      </c>
    </row>
    <row r="10" spans="1:15" ht="13.5" customHeight="1">
      <c r="A10" s="20"/>
      <c r="B10" s="32"/>
      <c r="C10" s="32"/>
      <c r="D10" s="32" t="s">
        <v>522</v>
      </c>
      <c r="E10" s="32"/>
      <c r="F10" s="32"/>
      <c r="G10" s="37">
        <f>G16+G28</f>
        <v>16596.843154000002</v>
      </c>
      <c r="H10" s="37"/>
      <c r="I10" s="37">
        <f>I16+I28</f>
        <v>19212.523051999986</v>
      </c>
      <c r="J10" s="37"/>
      <c r="K10" s="39">
        <f>I10/G10*100-100</f>
        <v>15.760104941219382</v>
      </c>
      <c r="N10" s="31"/>
      <c r="O10" s="31"/>
    </row>
    <row r="11" spans="1:15" ht="13.5" customHeight="1">
      <c r="A11" s="20"/>
      <c r="B11" s="35"/>
      <c r="C11" s="35"/>
      <c r="D11" s="35" t="s">
        <v>519</v>
      </c>
      <c r="E11" s="35"/>
      <c r="F11" s="32"/>
      <c r="G11" s="36">
        <f>G9-G10</f>
        <v>-4285.7801700000018</v>
      </c>
      <c r="H11" s="37"/>
      <c r="I11" s="36">
        <f>I9-I10</f>
        <v>-3080.3805199999842</v>
      </c>
      <c r="J11" s="37"/>
      <c r="K11" s="38"/>
    </row>
    <row r="12" spans="1:15" ht="13.5" customHeight="1">
      <c r="A12" s="20"/>
      <c r="B12" s="32"/>
      <c r="C12" s="32"/>
      <c r="D12" s="32" t="s">
        <v>520</v>
      </c>
      <c r="E12" s="32"/>
      <c r="F12" s="32"/>
      <c r="G12" s="37">
        <f>G9/G10*100</f>
        <v>74.177136397369111</v>
      </c>
      <c r="H12" s="37"/>
      <c r="I12" s="37">
        <f>I9/I10*100</f>
        <v>83.966808983584684</v>
      </c>
      <c r="J12" s="37"/>
      <c r="K12" s="40"/>
    </row>
    <row r="13" spans="1:15" ht="25.5" customHeight="1">
      <c r="A13" s="20"/>
      <c r="B13" s="41"/>
      <c r="C13" s="35"/>
      <c r="D13" s="214" t="s">
        <v>650</v>
      </c>
      <c r="E13" s="214"/>
      <c r="F13" s="32"/>
      <c r="G13" s="42">
        <v>-3195.5169999999998</v>
      </c>
      <c r="H13" s="43"/>
      <c r="I13" s="42">
        <v>-2177.0113659999843</v>
      </c>
      <c r="J13" s="43"/>
      <c r="K13" s="44"/>
    </row>
    <row r="14" spans="1:15" ht="13.5" customHeight="1">
      <c r="A14" s="20"/>
      <c r="B14" s="45" t="s">
        <v>644</v>
      </c>
      <c r="C14" s="45"/>
      <c r="D14" s="45"/>
      <c r="E14" s="46"/>
      <c r="F14" s="46"/>
      <c r="G14" s="47"/>
      <c r="H14" s="47"/>
      <c r="I14" s="47"/>
      <c r="J14" s="47"/>
      <c r="K14" s="48"/>
    </row>
    <row r="15" spans="1:15" ht="13.5" customHeight="1">
      <c r="A15" s="20"/>
      <c r="B15" s="35"/>
      <c r="C15" s="35"/>
      <c r="D15" s="35" t="s">
        <v>518</v>
      </c>
      <c r="E15" s="35"/>
      <c r="F15" s="46"/>
      <c r="G15" s="36">
        <v>8626.567038000001</v>
      </c>
      <c r="H15" s="47"/>
      <c r="I15" s="36">
        <v>11430.574727000007</v>
      </c>
      <c r="J15" s="47"/>
      <c r="K15" s="38">
        <f>I15/G15*100-100</f>
        <v>32.504328508065385</v>
      </c>
    </row>
    <row r="16" spans="1:15" ht="13.5" customHeight="1">
      <c r="A16" s="20"/>
      <c r="B16" s="46"/>
      <c r="C16" s="46"/>
      <c r="D16" s="32" t="s">
        <v>522</v>
      </c>
      <c r="E16" s="32"/>
      <c r="F16" s="46"/>
      <c r="G16" s="47">
        <v>11980.831680000001</v>
      </c>
      <c r="H16" s="47"/>
      <c r="I16" s="47">
        <v>14294.185844999989</v>
      </c>
      <c r="J16" s="47"/>
      <c r="K16" s="48">
        <f>I16/G16*100-100</f>
        <v>19.308794470935993</v>
      </c>
    </row>
    <row r="17" spans="1:14" ht="13.5" customHeight="1">
      <c r="A17" s="20"/>
      <c r="B17" s="35"/>
      <c r="C17" s="35"/>
      <c r="D17" s="35" t="s">
        <v>519</v>
      </c>
      <c r="E17" s="35"/>
      <c r="F17" s="46"/>
      <c r="G17" s="36">
        <f>G15-G16</f>
        <v>-3354.2646420000001</v>
      </c>
      <c r="H17" s="47"/>
      <c r="I17" s="36">
        <f>I15-I16</f>
        <v>-2863.6111179999825</v>
      </c>
      <c r="J17" s="47"/>
      <c r="K17" s="38"/>
    </row>
    <row r="18" spans="1:14" ht="13.5" customHeight="1">
      <c r="A18" s="20"/>
      <c r="B18" s="46"/>
      <c r="C18" s="46"/>
      <c r="D18" s="32" t="s">
        <v>520</v>
      </c>
      <c r="E18" s="32"/>
      <c r="F18" s="46"/>
      <c r="G18" s="49">
        <f>G15/G16*100</f>
        <v>72.003073479453136</v>
      </c>
      <c r="H18" s="49"/>
      <c r="I18" s="49">
        <f>I15/I16*100</f>
        <v>79.966602162223495</v>
      </c>
      <c r="J18" s="47"/>
      <c r="K18" s="50"/>
    </row>
    <row r="19" spans="1:14" ht="26.25" customHeight="1">
      <c r="A19" s="20"/>
      <c r="B19" s="41"/>
      <c r="C19" s="35"/>
      <c r="D19" s="214" t="s">
        <v>650</v>
      </c>
      <c r="E19" s="214"/>
      <c r="F19" s="46"/>
      <c r="G19" s="42">
        <v>-3435.5462509999925</v>
      </c>
      <c r="H19" s="51"/>
      <c r="I19" s="42">
        <v>-2960.7229869999828</v>
      </c>
      <c r="J19" s="51"/>
      <c r="K19" s="44"/>
    </row>
    <row r="20" spans="1:14" ht="13.5" customHeight="1">
      <c r="A20" s="20"/>
      <c r="B20" s="45"/>
      <c r="C20" s="45" t="s">
        <v>521</v>
      </c>
      <c r="D20" s="46"/>
      <c r="E20" s="46"/>
      <c r="F20" s="46"/>
      <c r="G20" s="51"/>
      <c r="H20" s="51"/>
      <c r="I20" s="51"/>
      <c r="J20" s="47"/>
      <c r="K20" s="48"/>
    </row>
    <row r="21" spans="1:14" ht="13.5" customHeight="1">
      <c r="A21" s="20"/>
      <c r="B21" s="35"/>
      <c r="C21" s="35"/>
      <c r="D21" s="35"/>
      <c r="E21" s="35" t="s">
        <v>518</v>
      </c>
      <c r="F21" s="46"/>
      <c r="G21" s="36">
        <v>7944.4596389999979</v>
      </c>
      <c r="H21" s="47"/>
      <c r="I21" s="36">
        <v>10494.15059600001</v>
      </c>
      <c r="J21" s="47"/>
      <c r="K21" s="38">
        <f>I21/G21*100-100</f>
        <v>32.09395066321909</v>
      </c>
      <c r="M21" s="52"/>
      <c r="N21" s="52"/>
    </row>
    <row r="22" spans="1:14" ht="13.5" customHeight="1">
      <c r="A22" s="20"/>
      <c r="B22" s="46"/>
      <c r="C22" s="46"/>
      <c r="D22" s="46"/>
      <c r="E22" s="32" t="s">
        <v>522</v>
      </c>
      <c r="F22" s="32"/>
      <c r="G22" s="47">
        <v>11118.005257999999</v>
      </c>
      <c r="H22" s="47"/>
      <c r="I22" s="47">
        <v>13219.040812999989</v>
      </c>
      <c r="J22" s="47"/>
      <c r="K22" s="48">
        <f>I22/G22*100-100</f>
        <v>18.89759454366316</v>
      </c>
    </row>
    <row r="23" spans="1:14" ht="13.5" customHeight="1">
      <c r="A23" s="20"/>
      <c r="B23" s="35"/>
      <c r="C23" s="35"/>
      <c r="D23" s="35"/>
      <c r="E23" s="35" t="s">
        <v>519</v>
      </c>
      <c r="F23" s="46"/>
      <c r="G23" s="36">
        <f>G21-G22</f>
        <v>-3173.5456190000014</v>
      </c>
      <c r="H23" s="47"/>
      <c r="I23" s="36">
        <f>I21-I22</f>
        <v>-2724.8902169999783</v>
      </c>
      <c r="J23" s="47"/>
      <c r="K23" s="38"/>
    </row>
    <row r="24" spans="1:14" ht="13.5" customHeight="1">
      <c r="A24" s="20"/>
      <c r="B24" s="46"/>
      <c r="C24" s="46"/>
      <c r="D24" s="52"/>
      <c r="E24" s="32" t="s">
        <v>520</v>
      </c>
      <c r="F24" s="32"/>
      <c r="G24" s="47">
        <f>G21/G22*100</f>
        <v>71.455800340475051</v>
      </c>
      <c r="H24" s="47"/>
      <c r="I24" s="47">
        <f>I21/I22*100</f>
        <v>79.386626794281156</v>
      </c>
      <c r="J24" s="47"/>
      <c r="K24" s="50"/>
    </row>
    <row r="25" spans="1:14" ht="26.25" customHeight="1">
      <c r="A25" s="20"/>
      <c r="B25" s="41"/>
      <c r="C25" s="35"/>
      <c r="D25" s="35"/>
      <c r="E25" s="210" t="s">
        <v>701</v>
      </c>
      <c r="F25" s="46"/>
      <c r="G25" s="42">
        <v>-3267.1927059999925</v>
      </c>
      <c r="H25" s="51"/>
      <c r="I25" s="42">
        <v>-2823.0431609999832</v>
      </c>
      <c r="J25" s="51"/>
      <c r="K25" s="44"/>
    </row>
    <row r="26" spans="1:14" ht="13.5" customHeight="1">
      <c r="A26" s="20"/>
      <c r="B26" s="45" t="s">
        <v>645</v>
      </c>
      <c r="C26" s="45"/>
      <c r="D26" s="46"/>
      <c r="E26" s="46"/>
      <c r="F26" s="46"/>
      <c r="G26" s="47"/>
      <c r="H26" s="47"/>
      <c r="I26" s="47"/>
      <c r="J26" s="47"/>
      <c r="K26" s="48"/>
    </row>
    <row r="27" spans="1:14" ht="13.5" customHeight="1">
      <c r="A27" s="20"/>
      <c r="B27" s="35"/>
      <c r="C27" s="35"/>
      <c r="D27" s="35" t="s">
        <v>518</v>
      </c>
      <c r="E27" s="35"/>
      <c r="F27" s="46"/>
      <c r="G27" s="36">
        <v>3684.4959459999995</v>
      </c>
      <c r="H27" s="47"/>
      <c r="I27" s="36">
        <v>4701.5678049999942</v>
      </c>
      <c r="J27" s="47"/>
      <c r="K27" s="38">
        <f>I27/G27*100-100</f>
        <v>27.604097654230259</v>
      </c>
    </row>
    <row r="28" spans="1:14" ht="13.5" customHeight="1">
      <c r="A28" s="20"/>
      <c r="B28" s="46"/>
      <c r="C28" s="46"/>
      <c r="D28" s="32" t="s">
        <v>522</v>
      </c>
      <c r="E28" s="46"/>
      <c r="F28" s="46"/>
      <c r="G28" s="47">
        <v>4616.0114739999999</v>
      </c>
      <c r="H28" s="47"/>
      <c r="I28" s="47">
        <v>4918.3372069999978</v>
      </c>
      <c r="J28" s="47"/>
      <c r="K28" s="48">
        <f>I28/G28*100-100</f>
        <v>6.549501332543656</v>
      </c>
    </row>
    <row r="29" spans="1:14" ht="13.5" customHeight="1">
      <c r="B29" s="35"/>
      <c r="C29" s="35"/>
      <c r="D29" s="35" t="s">
        <v>519</v>
      </c>
      <c r="E29" s="35"/>
      <c r="F29" s="46"/>
      <c r="G29" s="36">
        <f>G27-G28</f>
        <v>-931.51552800000036</v>
      </c>
      <c r="H29" s="47"/>
      <c r="I29" s="36">
        <f>I27-I28</f>
        <v>-216.76940200000354</v>
      </c>
      <c r="J29" s="47"/>
      <c r="K29" s="38"/>
    </row>
    <row r="30" spans="1:14" ht="13.5" customHeight="1">
      <c r="B30" s="46"/>
      <c r="C30" s="46"/>
      <c r="D30" s="32" t="s">
        <v>520</v>
      </c>
      <c r="E30" s="46"/>
      <c r="F30" s="46"/>
      <c r="G30" s="47">
        <f>G27/G28*100</f>
        <v>79.819904407802596</v>
      </c>
      <c r="H30" s="47"/>
      <c r="I30" s="47">
        <f>I27/I28*100</f>
        <v>95.592628303494777</v>
      </c>
      <c r="J30" s="47"/>
      <c r="K30" s="50"/>
    </row>
    <row r="31" spans="1:14" ht="13.5" customHeight="1">
      <c r="A31" s="20"/>
      <c r="B31" s="41"/>
      <c r="C31" s="41" t="s">
        <v>355</v>
      </c>
      <c r="D31" s="53"/>
      <c r="E31" s="35"/>
      <c r="F31" s="46"/>
      <c r="G31" s="42"/>
      <c r="H31" s="51"/>
      <c r="I31" s="42"/>
      <c r="J31" s="47"/>
      <c r="K31" s="38"/>
    </row>
    <row r="32" spans="1:14" ht="13.5" customHeight="1">
      <c r="A32" s="20"/>
      <c r="B32" s="46"/>
      <c r="C32" s="46"/>
      <c r="D32" s="46" t="s">
        <v>354</v>
      </c>
      <c r="E32" s="46" t="s">
        <v>518</v>
      </c>
      <c r="F32" s="46"/>
      <c r="G32" s="47">
        <v>3319.1536529999885</v>
      </c>
      <c r="H32" s="47"/>
      <c r="I32" s="47">
        <v>4168.8402659999974</v>
      </c>
      <c r="J32" s="47"/>
      <c r="K32" s="48">
        <f>I32/G32*100-100</f>
        <v>25.59949619180864</v>
      </c>
    </row>
    <row r="33" spans="1:14" ht="13.5" customHeight="1">
      <c r="A33" s="20"/>
      <c r="B33" s="35"/>
      <c r="C33" s="35"/>
      <c r="D33" s="35" t="s">
        <v>354</v>
      </c>
      <c r="E33" s="35" t="s">
        <v>522</v>
      </c>
      <c r="F33" s="46"/>
      <c r="G33" s="36">
        <v>3079.1244019999963</v>
      </c>
      <c r="H33" s="47"/>
      <c r="I33" s="36">
        <v>3385.1286449999989</v>
      </c>
      <c r="J33" s="47"/>
      <c r="K33" s="38">
        <f>I33/G33*100-100</f>
        <v>9.938027927720043</v>
      </c>
    </row>
    <row r="34" spans="1:14" ht="13.5" customHeight="1">
      <c r="A34" s="20"/>
      <c r="B34" s="46"/>
      <c r="C34" s="46"/>
      <c r="D34" s="46" t="s">
        <v>354</v>
      </c>
      <c r="E34" s="46" t="s">
        <v>519</v>
      </c>
      <c r="F34" s="46"/>
      <c r="G34" s="47">
        <f>G32-G33</f>
        <v>240.0292509999922</v>
      </c>
      <c r="H34" s="47"/>
      <c r="I34" s="47">
        <f>I32-I33</f>
        <v>783.71162099999856</v>
      </c>
      <c r="J34" s="47"/>
      <c r="K34" s="48"/>
    </row>
    <row r="35" spans="1:14" ht="13.5" customHeight="1">
      <c r="A35" s="20"/>
      <c r="B35" s="35"/>
      <c r="C35" s="35"/>
      <c r="D35" s="54"/>
      <c r="E35" s="35" t="s">
        <v>520</v>
      </c>
      <c r="F35" s="46"/>
      <c r="G35" s="36">
        <f>G32/G33*100</f>
        <v>107.79537360829219</v>
      </c>
      <c r="H35" s="47"/>
      <c r="I35" s="36">
        <f>I32/I33*100</f>
        <v>123.1516052471914</v>
      </c>
      <c r="J35" s="47"/>
      <c r="K35" s="55"/>
    </row>
    <row r="36" spans="1:14" ht="3" customHeight="1" thickBot="1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57"/>
      <c r="N36" s="57"/>
    </row>
    <row r="37" spans="1:14" ht="14.4" thickTop="1"/>
    <row r="39" spans="1:14">
      <c r="G39" s="58"/>
      <c r="I39" s="58"/>
    </row>
    <row r="43" spans="1:14" ht="12.75" customHeight="1"/>
    <row r="44" spans="1:14">
      <c r="G44" s="58"/>
      <c r="I44" s="58"/>
    </row>
    <row r="45" spans="1:14">
      <c r="E45" s="46"/>
      <c r="F45" s="46"/>
      <c r="G45" s="59"/>
      <c r="H45" s="46"/>
      <c r="I45" s="59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8"/>
  <sheetViews>
    <sheetView showGridLines="0" zoomScale="90" zoomScaleNormal="90" workbookViewId="0">
      <selection sqref="A1:AQ1"/>
    </sheetView>
  </sheetViews>
  <sheetFormatPr defaultColWidth="9.109375" defaultRowHeight="13.8"/>
  <cols>
    <col min="1" max="1" width="11.6640625" style="9" customWidth="1"/>
    <col min="2" max="2" width="0.5546875" style="9" customWidth="1"/>
    <col min="3" max="3" width="8" style="9" customWidth="1"/>
    <col min="4" max="4" width="0.5546875" style="9" customWidth="1"/>
    <col min="5" max="5" width="8" style="9" customWidth="1"/>
    <col min="6" max="6" width="0.5546875" style="9" customWidth="1"/>
    <col min="7" max="7" width="10.88671875" style="9" customWidth="1"/>
    <col min="8" max="8" width="0.5546875" style="9" customWidth="1"/>
    <col min="9" max="9" width="10.88671875" style="9" customWidth="1"/>
    <col min="10" max="10" width="0.5546875" style="9" customWidth="1"/>
    <col min="11" max="11" width="8" style="9" customWidth="1"/>
    <col min="12" max="12" width="0.5546875" style="9" customWidth="1"/>
    <col min="13" max="13" width="8" style="9" customWidth="1"/>
    <col min="14" max="14" width="0.5546875" style="9" customWidth="1"/>
    <col min="15" max="15" width="10.88671875" style="9" customWidth="1"/>
    <col min="16" max="16" width="0.5546875" style="9" customWidth="1"/>
    <col min="17" max="17" width="10.88671875" style="9" customWidth="1"/>
    <col min="18" max="18" width="0.5546875" style="9" customWidth="1"/>
    <col min="19" max="19" width="8" style="9" customWidth="1"/>
    <col min="20" max="20" width="0.5546875" style="9" customWidth="1"/>
    <col min="21" max="21" width="8" style="9" customWidth="1"/>
    <col min="22" max="22" width="0.5546875" style="9" customWidth="1"/>
    <col min="23" max="23" width="10.88671875" style="9" customWidth="1"/>
    <col min="24" max="24" width="0.5546875" style="9" customWidth="1"/>
    <col min="25" max="25" width="10.88671875" style="9" customWidth="1"/>
    <col min="26" max="26" width="0.5546875" style="9" customWidth="1"/>
    <col min="27" max="27" width="8" style="9" customWidth="1"/>
    <col min="28" max="28" width="0.5546875" style="9" customWidth="1"/>
    <col min="29" max="29" width="8" style="9" customWidth="1"/>
    <col min="30" max="30" width="0.5546875" style="9" customWidth="1"/>
    <col min="31" max="31" width="10.88671875" style="9" customWidth="1"/>
    <col min="32" max="32" width="0.5546875" style="9" customWidth="1"/>
    <col min="33" max="33" width="10.88671875" style="9" customWidth="1"/>
    <col min="34" max="34" width="0.5546875" style="9" customWidth="1"/>
    <col min="35" max="35" width="8" style="9" customWidth="1"/>
    <col min="36" max="36" width="0.5546875" style="9" customWidth="1"/>
    <col min="37" max="37" width="8" style="9" customWidth="1"/>
    <col min="38" max="38" width="0.5546875" style="9" customWidth="1"/>
    <col min="39" max="39" width="10.88671875" style="9" customWidth="1"/>
    <col min="40" max="40" width="0.5546875" style="9" customWidth="1"/>
    <col min="41" max="41" width="10.88671875" style="9" customWidth="1"/>
    <col min="42" max="42" width="0.5546875" style="9" customWidth="1"/>
    <col min="43" max="43" width="11.6640625" style="9" customWidth="1"/>
    <col min="44" max="16384" width="9.109375" style="9"/>
  </cols>
  <sheetData>
    <row r="1" spans="1:46" ht="14.25" customHeight="1">
      <c r="A1" s="217" t="s">
        <v>356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</row>
    <row r="2" spans="1:46" ht="14.25" customHeight="1">
      <c r="A2" s="217" t="s">
        <v>537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</row>
    <row r="3" spans="1:46" ht="3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>
      <c r="A5" s="215" t="s">
        <v>163</v>
      </c>
      <c r="B5" s="63"/>
      <c r="C5" s="218" t="s">
        <v>651</v>
      </c>
      <c r="D5" s="219"/>
      <c r="E5" s="219"/>
      <c r="F5" s="219"/>
      <c r="G5" s="219"/>
      <c r="H5" s="219"/>
      <c r="I5" s="219"/>
      <c r="J5" s="63"/>
      <c r="K5" s="218" t="s">
        <v>652</v>
      </c>
      <c r="L5" s="219"/>
      <c r="M5" s="219"/>
      <c r="N5" s="219"/>
      <c r="O5" s="219"/>
      <c r="P5" s="219"/>
      <c r="Q5" s="219"/>
      <c r="R5" s="63"/>
      <c r="S5" s="218" t="s">
        <v>653</v>
      </c>
      <c r="T5" s="219"/>
      <c r="U5" s="219"/>
      <c r="V5" s="219"/>
      <c r="W5" s="219"/>
      <c r="X5" s="219"/>
      <c r="Y5" s="219"/>
      <c r="Z5" s="63"/>
      <c r="AA5" s="218" t="s">
        <v>654</v>
      </c>
      <c r="AB5" s="219"/>
      <c r="AC5" s="219"/>
      <c r="AD5" s="219"/>
      <c r="AE5" s="219"/>
      <c r="AF5" s="219"/>
      <c r="AG5" s="219"/>
      <c r="AH5" s="63"/>
      <c r="AI5" s="218" t="s">
        <v>655</v>
      </c>
      <c r="AJ5" s="219"/>
      <c r="AK5" s="219"/>
      <c r="AL5" s="219"/>
      <c r="AM5" s="219"/>
      <c r="AN5" s="219"/>
      <c r="AO5" s="219"/>
      <c r="AP5" s="63"/>
      <c r="AQ5" s="215" t="s">
        <v>523</v>
      </c>
      <c r="AS5" s="31"/>
      <c r="AT5" s="31"/>
    </row>
    <row r="6" spans="1:46" ht="2.25" customHeight="1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>
      <c r="A7" s="215"/>
      <c r="B7" s="63"/>
      <c r="C7" s="216" t="s">
        <v>648</v>
      </c>
      <c r="D7" s="216"/>
      <c r="E7" s="216"/>
      <c r="F7" s="63"/>
      <c r="G7" s="215" t="s">
        <v>656</v>
      </c>
      <c r="H7" s="216"/>
      <c r="I7" s="216"/>
      <c r="J7" s="63"/>
      <c r="K7" s="216" t="s">
        <v>648</v>
      </c>
      <c r="L7" s="216"/>
      <c r="M7" s="216"/>
      <c r="N7" s="63"/>
      <c r="O7" s="215" t="s">
        <v>656</v>
      </c>
      <c r="P7" s="216"/>
      <c r="Q7" s="216"/>
      <c r="R7" s="63"/>
      <c r="S7" s="216" t="s">
        <v>648</v>
      </c>
      <c r="T7" s="216"/>
      <c r="U7" s="216"/>
      <c r="V7" s="63"/>
      <c r="W7" s="215" t="s">
        <v>656</v>
      </c>
      <c r="X7" s="216"/>
      <c r="Y7" s="216"/>
      <c r="Z7" s="63"/>
      <c r="AA7" s="216" t="s">
        <v>648</v>
      </c>
      <c r="AB7" s="216"/>
      <c r="AC7" s="216"/>
      <c r="AD7" s="63"/>
      <c r="AE7" s="215" t="s">
        <v>656</v>
      </c>
      <c r="AF7" s="216"/>
      <c r="AG7" s="216"/>
      <c r="AH7" s="63"/>
      <c r="AI7" s="216" t="s">
        <v>648</v>
      </c>
      <c r="AJ7" s="216"/>
      <c r="AK7" s="216"/>
      <c r="AL7" s="63"/>
      <c r="AM7" s="215" t="s">
        <v>656</v>
      </c>
      <c r="AN7" s="216"/>
      <c r="AO7" s="216"/>
      <c r="AP7" s="63"/>
      <c r="AQ7" s="215"/>
    </row>
    <row r="8" spans="1:46" ht="3" customHeight="1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>
      <c r="A11" s="215"/>
      <c r="B11" s="63"/>
      <c r="C11" s="64">
        <v>2020</v>
      </c>
      <c r="D11" s="63"/>
      <c r="E11" s="64">
        <v>2021</v>
      </c>
      <c r="F11" s="63"/>
      <c r="G11" s="30" t="s">
        <v>657</v>
      </c>
      <c r="H11" s="63"/>
      <c r="I11" s="30" t="s">
        <v>658</v>
      </c>
      <c r="J11" s="63"/>
      <c r="K11" s="209">
        <v>2020</v>
      </c>
      <c r="L11" s="63"/>
      <c r="M11" s="209">
        <v>2021</v>
      </c>
      <c r="N11" s="63"/>
      <c r="O11" s="30" t="s">
        <v>657</v>
      </c>
      <c r="P11" s="63"/>
      <c r="Q11" s="30" t="s">
        <v>658</v>
      </c>
      <c r="R11" s="63"/>
      <c r="S11" s="209">
        <v>2020</v>
      </c>
      <c r="T11" s="63"/>
      <c r="U11" s="209">
        <v>2021</v>
      </c>
      <c r="V11" s="63"/>
      <c r="W11" s="30" t="s">
        <v>657</v>
      </c>
      <c r="X11" s="63"/>
      <c r="Y11" s="30" t="s">
        <v>658</v>
      </c>
      <c r="Z11" s="63"/>
      <c r="AA11" s="209">
        <v>2020</v>
      </c>
      <c r="AB11" s="63"/>
      <c r="AC11" s="209">
        <v>2021</v>
      </c>
      <c r="AD11" s="63"/>
      <c r="AE11" s="30" t="s">
        <v>657</v>
      </c>
      <c r="AF11" s="63"/>
      <c r="AG11" s="30" t="s">
        <v>658</v>
      </c>
      <c r="AH11" s="63"/>
      <c r="AI11" s="209">
        <v>2020</v>
      </c>
      <c r="AJ11" s="63"/>
      <c r="AK11" s="209">
        <v>2021</v>
      </c>
      <c r="AL11" s="63"/>
      <c r="AM11" s="30" t="s">
        <v>657</v>
      </c>
      <c r="AN11" s="63"/>
      <c r="AO11" s="30" t="s">
        <v>658</v>
      </c>
      <c r="AP11" s="63"/>
      <c r="AQ11" s="215"/>
    </row>
    <row r="12" spans="1:46" ht="6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>
      <c r="A13" s="65" t="s">
        <v>297</v>
      </c>
      <c r="B13" s="66"/>
      <c r="C13" s="67">
        <f>SUM(C14:C25)</f>
        <v>67908.627686000007</v>
      </c>
      <c r="D13" s="68"/>
      <c r="E13" s="67">
        <f>SUM(E14:E25)</f>
        <v>24727.832348999997</v>
      </c>
      <c r="F13" s="68"/>
      <c r="G13" s="69"/>
      <c r="H13" s="68"/>
      <c r="I13" s="68"/>
      <c r="J13" s="68"/>
      <c r="K13" s="67">
        <f>SUM(K14:K25)</f>
        <v>52577.447795999993</v>
      </c>
      <c r="L13" s="68"/>
      <c r="M13" s="67">
        <f>SUM(M14:M25)</f>
        <v>18785.119040999998</v>
      </c>
      <c r="N13" s="68"/>
      <c r="O13" s="69"/>
      <c r="P13" s="68"/>
      <c r="Q13" s="68"/>
      <c r="R13" s="68"/>
      <c r="S13" s="67">
        <f>SUM(S14:S25)</f>
        <v>15331.179889999999</v>
      </c>
      <c r="T13" s="68"/>
      <c r="U13" s="67">
        <f>SUM(U14:U25)</f>
        <v>5942.7133080000003</v>
      </c>
      <c r="V13" s="68"/>
      <c r="W13" s="69"/>
      <c r="X13" s="68"/>
      <c r="Y13" s="68"/>
      <c r="Z13" s="68"/>
      <c r="AA13" s="67">
        <f>SUM(AA14:AA25)</f>
        <v>50710.710907000001</v>
      </c>
      <c r="AB13" s="68"/>
      <c r="AC13" s="67">
        <f>SUM(AC14:AC25)</f>
        <v>18487.524945000001</v>
      </c>
      <c r="AD13" s="68"/>
      <c r="AE13" s="69"/>
      <c r="AF13" s="68"/>
      <c r="AG13" s="68"/>
      <c r="AH13" s="68"/>
      <c r="AI13" s="67">
        <f>SUM(AI14:AI25)</f>
        <v>17197.916779000003</v>
      </c>
      <c r="AJ13" s="68"/>
      <c r="AK13" s="67">
        <f>SUM(AK14:AK25)</f>
        <v>6240.3074040000001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>
      <c r="A14" s="71" t="s">
        <v>327</v>
      </c>
      <c r="B14" s="32"/>
      <c r="C14" s="72">
        <f>K14+S14</f>
        <v>6610.6285310000003</v>
      </c>
      <c r="D14" s="72"/>
      <c r="E14" s="72">
        <f>M14+U14</f>
        <v>5515.3092969999998</v>
      </c>
      <c r="F14" s="32"/>
      <c r="G14" s="37">
        <f>E14/C14*100-100</f>
        <v>-16.569063423600198</v>
      </c>
      <c r="H14" s="72"/>
      <c r="I14" s="37">
        <f>E14/C25*100-100</f>
        <v>-3.1864053573038404</v>
      </c>
      <c r="J14" s="32"/>
      <c r="K14" s="72">
        <v>4766.9043610000008</v>
      </c>
      <c r="L14" s="72"/>
      <c r="M14" s="72">
        <v>4220.4235859999999</v>
      </c>
      <c r="N14" s="32"/>
      <c r="O14" s="37">
        <f>M14/K14*100-100</f>
        <v>-11.464059977183183</v>
      </c>
      <c r="P14" s="72"/>
      <c r="Q14" s="37">
        <f>M14/K25*100-100</f>
        <v>-6.4039359402595721</v>
      </c>
      <c r="R14" s="32"/>
      <c r="S14" s="72">
        <v>1843.724169999999</v>
      </c>
      <c r="T14" s="72"/>
      <c r="U14" s="72">
        <v>1294.8857109999999</v>
      </c>
      <c r="V14" s="32"/>
      <c r="W14" s="37">
        <f>U14/S14*100-100</f>
        <v>-29.767926674194413</v>
      </c>
      <c r="X14" s="72"/>
      <c r="Y14" s="37">
        <f>U14/S25*100-100</f>
        <v>9.0297553754251823</v>
      </c>
      <c r="Z14" s="32"/>
      <c r="AA14" s="72">
        <v>4579.4203610000004</v>
      </c>
      <c r="AB14" s="72"/>
      <c r="AC14" s="72">
        <v>4193.3391000000001</v>
      </c>
      <c r="AD14" s="32"/>
      <c r="AE14" s="37">
        <f>AC14/AA14*100-100</f>
        <v>-8.4307888458549911</v>
      </c>
      <c r="AF14" s="72"/>
      <c r="AG14" s="37">
        <f>AC14/AA25*100-100</f>
        <v>-2.969879280853263</v>
      </c>
      <c r="AH14" s="32"/>
      <c r="AI14" s="72">
        <v>2031.208169999999</v>
      </c>
      <c r="AJ14" s="72"/>
      <c r="AK14" s="72">
        <v>1321.9701969999999</v>
      </c>
      <c r="AL14" s="32"/>
      <c r="AM14" s="37">
        <f>AK14/AI14*100-100</f>
        <v>-34.917050033330639</v>
      </c>
      <c r="AN14" s="72"/>
      <c r="AO14" s="37">
        <f>AK14/AI25*100-100</f>
        <v>-3.8668847379441615</v>
      </c>
      <c r="AP14" s="32"/>
      <c r="AQ14" s="73" t="s">
        <v>524</v>
      </c>
    </row>
    <row r="15" spans="1:46" ht="13.5" customHeight="1">
      <c r="A15" s="71" t="s">
        <v>328</v>
      </c>
      <c r="B15" s="32"/>
      <c r="C15" s="72">
        <f t="shared" ref="C15:C25" si="0">K15+S15</f>
        <v>6420.1838169999992</v>
      </c>
      <c r="D15" s="72"/>
      <c r="E15" s="72">
        <f t="shared" ref="E15:E17" si="1">M15+U15</f>
        <v>5767.6313150000005</v>
      </c>
      <c r="F15" s="32"/>
      <c r="G15" s="37">
        <f t="shared" ref="G15:G17" si="2">E15/C15*100-100</f>
        <v>-10.164078172841499</v>
      </c>
      <c r="H15" s="72"/>
      <c r="I15" s="37">
        <f t="shared" ref="I15:I17" si="3">E15/E14*100-100</f>
        <v>4.5749386736524116</v>
      </c>
      <c r="J15" s="32"/>
      <c r="K15" s="72">
        <v>4947.0813639999988</v>
      </c>
      <c r="L15" s="72"/>
      <c r="M15" s="72">
        <v>4393.9522860000006</v>
      </c>
      <c r="N15" s="32"/>
      <c r="O15" s="37">
        <f t="shared" ref="O15:O17" si="4">M15/K15*100-100</f>
        <v>-11.180917338961279</v>
      </c>
      <c r="P15" s="72"/>
      <c r="Q15" s="37">
        <f t="shared" ref="Q15:Q17" si="5">M15/M14*100-100</f>
        <v>4.1116417929145825</v>
      </c>
      <c r="R15" s="32"/>
      <c r="S15" s="72">
        <v>1473.102453</v>
      </c>
      <c r="T15" s="72"/>
      <c r="U15" s="72">
        <v>1373.6790289999997</v>
      </c>
      <c r="V15" s="32"/>
      <c r="W15" s="37">
        <f t="shared" ref="W15:W17" si="6">U15/S15*100-100</f>
        <v>-6.7492538484015654</v>
      </c>
      <c r="X15" s="72"/>
      <c r="Y15" s="37">
        <f t="shared" ref="Y15:Y17" si="7">U15/U14*100-100</f>
        <v>6.0849631230504713</v>
      </c>
      <c r="Z15" s="32"/>
      <c r="AA15" s="72">
        <v>4740.3108739999989</v>
      </c>
      <c r="AB15" s="72"/>
      <c r="AC15" s="72">
        <v>4304.2839280000007</v>
      </c>
      <c r="AD15" s="32"/>
      <c r="AE15" s="37">
        <f t="shared" ref="AE15:AE17" si="8">AC15/AA15*100-100</f>
        <v>-9.1982774461386185</v>
      </c>
      <c r="AF15" s="72"/>
      <c r="AG15" s="37">
        <f t="shared" ref="AG15:AG17" si="9">AC15/AC14*100-100</f>
        <v>2.6457394776396796</v>
      </c>
      <c r="AH15" s="32"/>
      <c r="AI15" s="72">
        <v>1679.8729429999999</v>
      </c>
      <c r="AJ15" s="72"/>
      <c r="AK15" s="72">
        <v>1463.3473869999996</v>
      </c>
      <c r="AL15" s="32"/>
      <c r="AM15" s="37">
        <f t="shared" ref="AM15:AM17" si="10">AK15/AI15*100-100</f>
        <v>-12.889400767019808</v>
      </c>
      <c r="AN15" s="72"/>
      <c r="AO15" s="37">
        <f t="shared" ref="AO15:AO17" si="11">AK15/AK14*100-100</f>
        <v>10.694430957735108</v>
      </c>
      <c r="AP15" s="32"/>
      <c r="AQ15" s="73" t="s">
        <v>525</v>
      </c>
    </row>
    <row r="16" spans="1:46" ht="13.5" customHeight="1">
      <c r="A16" s="71" t="s">
        <v>329</v>
      </c>
      <c r="B16" s="32"/>
      <c r="C16" s="72">
        <f t="shared" si="0"/>
        <v>6065.2575290000013</v>
      </c>
      <c r="D16" s="72"/>
      <c r="E16" s="72">
        <f t="shared" si="1"/>
        <v>6852.0506539999988</v>
      </c>
      <c r="F16" s="32"/>
      <c r="G16" s="37">
        <f t="shared" si="2"/>
        <v>12.972130552380975</v>
      </c>
      <c r="H16" s="72"/>
      <c r="I16" s="37">
        <f t="shared" si="3"/>
        <v>18.801814467227246</v>
      </c>
      <c r="J16" s="32"/>
      <c r="K16" s="72">
        <v>4542.8836870000014</v>
      </c>
      <c r="L16" s="72"/>
      <c r="M16" s="72">
        <v>5231.9495849999985</v>
      </c>
      <c r="N16" s="32"/>
      <c r="O16" s="37">
        <f t="shared" si="4"/>
        <v>15.168028624017822</v>
      </c>
      <c r="P16" s="72"/>
      <c r="Q16" s="37">
        <f t="shared" si="5"/>
        <v>19.071606709750185</v>
      </c>
      <c r="R16" s="32"/>
      <c r="S16" s="72">
        <v>1522.3738420000002</v>
      </c>
      <c r="T16" s="72"/>
      <c r="U16" s="72">
        <v>1620.1010690000001</v>
      </c>
      <c r="V16" s="32"/>
      <c r="W16" s="37">
        <f t="shared" si="6"/>
        <v>6.4193974110598191</v>
      </c>
      <c r="X16" s="72"/>
      <c r="Y16" s="37">
        <f t="shared" si="7"/>
        <v>17.938836860557501</v>
      </c>
      <c r="Z16" s="32"/>
      <c r="AA16" s="72">
        <v>4382.1127320000014</v>
      </c>
      <c r="AB16" s="72"/>
      <c r="AC16" s="72">
        <v>5119.0654139999988</v>
      </c>
      <c r="AD16" s="32"/>
      <c r="AE16" s="37">
        <f t="shared" si="8"/>
        <v>16.817291728221946</v>
      </c>
      <c r="AF16" s="72"/>
      <c r="AG16" s="37">
        <f t="shared" si="9"/>
        <v>18.929547855793729</v>
      </c>
      <c r="AH16" s="32"/>
      <c r="AI16" s="72">
        <v>1683.1447970000002</v>
      </c>
      <c r="AJ16" s="72"/>
      <c r="AK16" s="72">
        <v>1732.98524</v>
      </c>
      <c r="AL16" s="32"/>
      <c r="AM16" s="37">
        <f t="shared" si="10"/>
        <v>2.9611500501224981</v>
      </c>
      <c r="AN16" s="72"/>
      <c r="AO16" s="37">
        <f t="shared" si="11"/>
        <v>18.42610000847327</v>
      </c>
      <c r="AP16" s="32"/>
      <c r="AQ16" s="73" t="s">
        <v>526</v>
      </c>
    </row>
    <row r="17" spans="1:43" ht="13.5" customHeight="1">
      <c r="A17" s="71" t="s">
        <v>330</v>
      </c>
      <c r="B17" s="32"/>
      <c r="C17" s="72">
        <f t="shared" si="0"/>
        <v>4111.4018080000005</v>
      </c>
      <c r="D17" s="72"/>
      <c r="E17" s="72">
        <f t="shared" si="1"/>
        <v>6592.8410830000012</v>
      </c>
      <c r="F17" s="32"/>
      <c r="G17" s="37">
        <f t="shared" si="2"/>
        <v>60.355066006236484</v>
      </c>
      <c r="H17" s="72"/>
      <c r="I17" s="37">
        <f t="shared" si="3"/>
        <v>-3.7829488439155057</v>
      </c>
      <c r="J17" s="32"/>
      <c r="K17" s="72">
        <v>2974.8909260000005</v>
      </c>
      <c r="L17" s="72"/>
      <c r="M17" s="72">
        <v>4938.793584</v>
      </c>
      <c r="N17" s="32"/>
      <c r="O17" s="37">
        <f t="shared" si="4"/>
        <v>66.015955100600507</v>
      </c>
      <c r="P17" s="72"/>
      <c r="Q17" s="37">
        <f t="shared" si="5"/>
        <v>-5.6031885674219239</v>
      </c>
      <c r="R17" s="32"/>
      <c r="S17" s="72">
        <v>1136.5108819999998</v>
      </c>
      <c r="T17" s="72"/>
      <c r="U17" s="72">
        <v>1654.0474990000007</v>
      </c>
      <c r="V17" s="32"/>
      <c r="W17" s="37">
        <f t="shared" si="6"/>
        <v>45.537321744711733</v>
      </c>
      <c r="X17" s="72"/>
      <c r="Y17" s="37">
        <f t="shared" si="7"/>
        <v>2.0953279180880884</v>
      </c>
      <c r="Z17" s="32"/>
      <c r="AA17" s="72">
        <v>2858.4080740000004</v>
      </c>
      <c r="AB17" s="72"/>
      <c r="AC17" s="72">
        <v>4870.8365029999995</v>
      </c>
      <c r="AD17" s="32"/>
      <c r="AE17" s="37">
        <f t="shared" si="8"/>
        <v>70.403818380762061</v>
      </c>
      <c r="AF17" s="72"/>
      <c r="AG17" s="37">
        <f t="shared" si="9"/>
        <v>-4.8491060559828867</v>
      </c>
      <c r="AH17" s="32"/>
      <c r="AI17" s="72">
        <v>1252.9937339999999</v>
      </c>
      <c r="AJ17" s="72"/>
      <c r="AK17" s="72">
        <v>1722.0045800000007</v>
      </c>
      <c r="AL17" s="32"/>
      <c r="AM17" s="37">
        <f t="shared" si="10"/>
        <v>37.431220386294513</v>
      </c>
      <c r="AN17" s="72"/>
      <c r="AO17" s="37">
        <f t="shared" si="11"/>
        <v>-0.63362686228067844</v>
      </c>
      <c r="AP17" s="32"/>
      <c r="AQ17" s="73" t="s">
        <v>527</v>
      </c>
    </row>
    <row r="18" spans="1:43" ht="13.5" customHeight="1">
      <c r="A18" s="71" t="s">
        <v>331</v>
      </c>
      <c r="B18" s="32"/>
      <c r="C18" s="72">
        <f t="shared" si="0"/>
        <v>4369.9490860000005</v>
      </c>
      <c r="D18" s="72"/>
      <c r="E18" s="72"/>
      <c r="F18" s="32"/>
      <c r="G18" s="37"/>
      <c r="H18" s="72"/>
      <c r="I18" s="37"/>
      <c r="J18" s="32"/>
      <c r="K18" s="72">
        <v>3418.7967220000005</v>
      </c>
      <c r="L18" s="72"/>
      <c r="M18" s="72"/>
      <c r="N18" s="32"/>
      <c r="O18" s="37"/>
      <c r="P18" s="72"/>
      <c r="Q18" s="37"/>
      <c r="R18" s="32"/>
      <c r="S18" s="72">
        <v>951.15236400000003</v>
      </c>
      <c r="T18" s="72"/>
      <c r="U18" s="72"/>
      <c r="V18" s="32"/>
      <c r="W18" s="37"/>
      <c r="X18" s="72"/>
      <c r="Y18" s="37"/>
      <c r="Z18" s="32"/>
      <c r="AA18" s="72">
        <v>3312.4456620000005</v>
      </c>
      <c r="AB18" s="72"/>
      <c r="AC18" s="72"/>
      <c r="AD18" s="32"/>
      <c r="AE18" s="37"/>
      <c r="AF18" s="72"/>
      <c r="AG18" s="37"/>
      <c r="AH18" s="32"/>
      <c r="AI18" s="72">
        <v>1057.503424</v>
      </c>
      <c r="AJ18" s="72"/>
      <c r="AK18" s="72"/>
      <c r="AL18" s="32"/>
      <c r="AM18" s="37"/>
      <c r="AN18" s="72"/>
      <c r="AO18" s="37"/>
      <c r="AP18" s="32"/>
      <c r="AQ18" s="73" t="s">
        <v>528</v>
      </c>
    </row>
    <row r="19" spans="1:43" ht="13.5" customHeight="1">
      <c r="A19" s="71" t="s">
        <v>332</v>
      </c>
      <c r="B19" s="32"/>
      <c r="C19" s="72">
        <f t="shared" si="0"/>
        <v>5152.1336029999993</v>
      </c>
      <c r="D19" s="72"/>
      <c r="E19" s="72"/>
      <c r="F19" s="32"/>
      <c r="G19" s="37"/>
      <c r="H19" s="72"/>
      <c r="I19" s="37"/>
      <c r="J19" s="32"/>
      <c r="K19" s="72">
        <v>4127.2303379999994</v>
      </c>
      <c r="L19" s="72"/>
      <c r="M19" s="72"/>
      <c r="N19" s="32"/>
      <c r="O19" s="37"/>
      <c r="P19" s="72"/>
      <c r="Q19" s="37"/>
      <c r="R19" s="32"/>
      <c r="S19" s="72">
        <v>1024.9032649999999</v>
      </c>
      <c r="T19" s="72"/>
      <c r="U19" s="72"/>
      <c r="V19" s="32"/>
      <c r="W19" s="37"/>
      <c r="X19" s="72"/>
      <c r="Y19" s="37"/>
      <c r="Z19" s="32"/>
      <c r="AA19" s="72">
        <v>4011.8779329999993</v>
      </c>
      <c r="AB19" s="72"/>
      <c r="AC19" s="72"/>
      <c r="AD19" s="32"/>
      <c r="AE19" s="37"/>
      <c r="AF19" s="72"/>
      <c r="AG19" s="37"/>
      <c r="AH19" s="32"/>
      <c r="AI19" s="72">
        <v>1140.25567</v>
      </c>
      <c r="AJ19" s="72"/>
      <c r="AK19" s="72"/>
      <c r="AL19" s="32"/>
      <c r="AM19" s="37"/>
      <c r="AN19" s="72"/>
      <c r="AO19" s="37"/>
      <c r="AP19" s="32"/>
      <c r="AQ19" s="73" t="s">
        <v>529</v>
      </c>
    </row>
    <row r="20" spans="1:43" ht="13.5" customHeight="1">
      <c r="A20" s="71" t="s">
        <v>333</v>
      </c>
      <c r="B20" s="32"/>
      <c r="C20" s="72">
        <f t="shared" si="0"/>
        <v>5823.0677859999996</v>
      </c>
      <c r="D20" s="72"/>
      <c r="E20" s="72"/>
      <c r="F20" s="32"/>
      <c r="G20" s="37"/>
      <c r="H20" s="72"/>
      <c r="I20" s="37"/>
      <c r="J20" s="32"/>
      <c r="K20" s="72">
        <v>4601.4253609999996</v>
      </c>
      <c r="L20" s="72"/>
      <c r="M20" s="72"/>
      <c r="N20" s="32"/>
      <c r="O20" s="37"/>
      <c r="P20" s="72"/>
      <c r="Q20" s="37"/>
      <c r="R20" s="32"/>
      <c r="S20" s="72">
        <v>1221.6424250000005</v>
      </c>
      <c r="T20" s="72"/>
      <c r="U20" s="72"/>
      <c r="V20" s="32"/>
      <c r="W20" s="37"/>
      <c r="X20" s="72"/>
      <c r="Y20" s="37"/>
      <c r="Z20" s="32"/>
      <c r="AA20" s="72">
        <v>4435.7849679999999</v>
      </c>
      <c r="AB20" s="72"/>
      <c r="AC20" s="72"/>
      <c r="AD20" s="32"/>
      <c r="AE20" s="37"/>
      <c r="AF20" s="72"/>
      <c r="AG20" s="37"/>
      <c r="AH20" s="32"/>
      <c r="AI20" s="72">
        <v>1387.2828180000004</v>
      </c>
      <c r="AJ20" s="72"/>
      <c r="AK20" s="72"/>
      <c r="AL20" s="32"/>
      <c r="AM20" s="37"/>
      <c r="AN20" s="72"/>
      <c r="AO20" s="37"/>
      <c r="AP20" s="32"/>
      <c r="AQ20" s="73" t="s">
        <v>530</v>
      </c>
    </row>
    <row r="21" spans="1:43" ht="13.5" customHeight="1">
      <c r="A21" s="71" t="s">
        <v>334</v>
      </c>
      <c r="B21" s="32"/>
      <c r="C21" s="72">
        <f t="shared" si="0"/>
        <v>4945.9118220000009</v>
      </c>
      <c r="D21" s="72"/>
      <c r="E21" s="72"/>
      <c r="F21" s="32"/>
      <c r="G21" s="37"/>
      <c r="H21" s="72"/>
      <c r="I21" s="37"/>
      <c r="J21" s="32"/>
      <c r="K21" s="72">
        <v>3804.8127510000004</v>
      </c>
      <c r="L21" s="72"/>
      <c r="M21" s="72"/>
      <c r="N21" s="32"/>
      <c r="O21" s="37"/>
      <c r="P21" s="72"/>
      <c r="Q21" s="37"/>
      <c r="R21" s="32"/>
      <c r="S21" s="72">
        <v>1141.0990710000005</v>
      </c>
      <c r="T21" s="72"/>
      <c r="U21" s="72"/>
      <c r="V21" s="32"/>
      <c r="W21" s="37"/>
      <c r="X21" s="72"/>
      <c r="Y21" s="37"/>
      <c r="Z21" s="32"/>
      <c r="AA21" s="72">
        <v>3665.0451360000002</v>
      </c>
      <c r="AB21" s="72"/>
      <c r="AC21" s="72"/>
      <c r="AD21" s="32"/>
      <c r="AE21" s="37"/>
      <c r="AF21" s="72"/>
      <c r="AG21" s="37"/>
      <c r="AH21" s="32"/>
      <c r="AI21" s="72">
        <v>1280.8666860000005</v>
      </c>
      <c r="AJ21" s="72"/>
      <c r="AK21" s="72"/>
      <c r="AL21" s="32"/>
      <c r="AM21" s="37"/>
      <c r="AN21" s="72"/>
      <c r="AO21" s="37"/>
      <c r="AP21" s="32"/>
      <c r="AQ21" s="73" t="s">
        <v>531</v>
      </c>
    </row>
    <row r="22" spans="1:43" ht="13.5" customHeight="1">
      <c r="A22" s="71" t="s">
        <v>335</v>
      </c>
      <c r="B22" s="32"/>
      <c r="C22" s="72">
        <f t="shared" si="0"/>
        <v>6155.4800109999996</v>
      </c>
      <c r="D22" s="72"/>
      <c r="E22" s="72"/>
      <c r="F22" s="32"/>
      <c r="G22" s="37"/>
      <c r="H22" s="72"/>
      <c r="I22" s="37"/>
      <c r="J22" s="32"/>
      <c r="K22" s="72">
        <v>4768.0441359999995</v>
      </c>
      <c r="L22" s="72"/>
      <c r="M22" s="72"/>
      <c r="N22" s="32"/>
      <c r="O22" s="37"/>
      <c r="P22" s="72"/>
      <c r="Q22" s="37"/>
      <c r="R22" s="32"/>
      <c r="S22" s="72">
        <v>1387.4358749999999</v>
      </c>
      <c r="T22" s="72"/>
      <c r="U22" s="72"/>
      <c r="V22" s="32"/>
      <c r="W22" s="37"/>
      <c r="X22" s="72"/>
      <c r="Y22" s="37"/>
      <c r="Z22" s="32"/>
      <c r="AA22" s="72">
        <v>4594.0927799999999</v>
      </c>
      <c r="AB22" s="72"/>
      <c r="AC22" s="72"/>
      <c r="AD22" s="32"/>
      <c r="AE22" s="37"/>
      <c r="AF22" s="72"/>
      <c r="AG22" s="37"/>
      <c r="AH22" s="32"/>
      <c r="AI22" s="72">
        <v>1561.3872309999999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>
      <c r="A23" s="71" t="s">
        <v>336</v>
      </c>
      <c r="B23" s="32"/>
      <c r="C23" s="72">
        <f t="shared" si="0"/>
        <v>6444.0985250000003</v>
      </c>
      <c r="D23" s="72"/>
      <c r="E23" s="72"/>
      <c r="F23" s="32"/>
      <c r="G23" s="37"/>
      <c r="H23" s="72"/>
      <c r="I23" s="37"/>
      <c r="J23" s="32"/>
      <c r="K23" s="72">
        <v>5101.2363420000001</v>
      </c>
      <c r="L23" s="72"/>
      <c r="M23" s="72"/>
      <c r="N23" s="32"/>
      <c r="O23" s="37"/>
      <c r="P23" s="72"/>
      <c r="Q23" s="37"/>
      <c r="R23" s="32"/>
      <c r="S23" s="72">
        <v>1342.8621830000004</v>
      </c>
      <c r="T23" s="72"/>
      <c r="U23" s="72"/>
      <c r="V23" s="32"/>
      <c r="W23" s="37"/>
      <c r="X23" s="72"/>
      <c r="Y23" s="37"/>
      <c r="Z23" s="32"/>
      <c r="AA23" s="72">
        <v>4948.1325670000006</v>
      </c>
      <c r="AB23" s="72"/>
      <c r="AC23" s="72"/>
      <c r="AD23" s="32"/>
      <c r="AE23" s="37"/>
      <c r="AF23" s="72"/>
      <c r="AG23" s="37"/>
      <c r="AH23" s="32"/>
      <c r="AI23" s="72">
        <v>1495.9659580000005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>
      <c r="A24" s="71" t="s">
        <v>337</v>
      </c>
      <c r="B24" s="32"/>
      <c r="C24" s="72">
        <f t="shared" si="0"/>
        <v>6113.6816630000012</v>
      </c>
      <c r="D24" s="72"/>
      <c r="E24" s="72"/>
      <c r="F24" s="32"/>
      <c r="G24" s="37"/>
      <c r="H24" s="72"/>
      <c r="I24" s="37"/>
      <c r="J24" s="32"/>
      <c r="K24" s="72">
        <v>5014.9526360000009</v>
      </c>
      <c r="L24" s="72"/>
      <c r="M24" s="72"/>
      <c r="N24" s="32"/>
      <c r="O24" s="37"/>
      <c r="P24" s="72"/>
      <c r="Q24" s="37"/>
      <c r="R24" s="32"/>
      <c r="S24" s="72">
        <v>1098.7290270000001</v>
      </c>
      <c r="T24" s="72"/>
      <c r="U24" s="72"/>
      <c r="V24" s="32"/>
      <c r="W24" s="37"/>
      <c r="X24" s="72"/>
      <c r="Y24" s="37"/>
      <c r="Z24" s="32"/>
      <c r="AA24" s="72">
        <v>4861.3918030000004</v>
      </c>
      <c r="AB24" s="72"/>
      <c r="AC24" s="72"/>
      <c r="AD24" s="32"/>
      <c r="AE24" s="37"/>
      <c r="AF24" s="72"/>
      <c r="AG24" s="37"/>
      <c r="AH24" s="32"/>
      <c r="AI24" s="72">
        <v>1252.2898600000001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>
      <c r="A25" s="71" t="s">
        <v>338</v>
      </c>
      <c r="B25" s="32"/>
      <c r="C25" s="72">
        <f t="shared" si="0"/>
        <v>5696.8335050000005</v>
      </c>
      <c r="D25" s="72"/>
      <c r="E25" s="72"/>
      <c r="F25" s="32"/>
      <c r="G25" s="37"/>
      <c r="H25" s="72"/>
      <c r="I25" s="37"/>
      <c r="J25" s="32"/>
      <c r="K25" s="72">
        <v>4509.1891720000012</v>
      </c>
      <c r="L25" s="72"/>
      <c r="M25" s="72"/>
      <c r="N25" s="32"/>
      <c r="O25" s="37"/>
      <c r="P25" s="72"/>
      <c r="Q25" s="37"/>
      <c r="R25" s="32"/>
      <c r="S25" s="72">
        <v>1187.6443329999997</v>
      </c>
      <c r="T25" s="72"/>
      <c r="U25" s="72"/>
      <c r="V25" s="32"/>
      <c r="W25" s="37"/>
      <c r="X25" s="72"/>
      <c r="Y25" s="37"/>
      <c r="Z25" s="32"/>
      <c r="AA25" s="72">
        <v>4321.6880170000013</v>
      </c>
      <c r="AB25" s="72"/>
      <c r="AC25" s="72"/>
      <c r="AD25" s="32"/>
      <c r="AE25" s="37"/>
      <c r="AF25" s="72"/>
      <c r="AG25" s="37"/>
      <c r="AH25" s="32"/>
      <c r="AI25" s="72">
        <v>1375.1454879999997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4"/>
      <c r="AK26" s="75"/>
      <c r="AL26" s="74"/>
      <c r="AM26" s="74"/>
      <c r="AN26" s="74"/>
      <c r="AO26" s="74"/>
      <c r="AP26" s="74"/>
      <c r="AQ26" s="74"/>
    </row>
    <row r="27" spans="1:43" ht="14.4" thickTop="1"/>
    <row r="38" spans="27:30">
      <c r="AA38" s="76"/>
      <c r="AB38" s="76"/>
      <c r="AC38" s="76"/>
      <c r="AD38" s="76"/>
    </row>
  </sheetData>
  <mergeCells count="24">
    <mergeCell ref="AA5:AG5"/>
    <mergeCell ref="AI5:AO5"/>
    <mergeCell ref="AA7:AC9"/>
    <mergeCell ref="AE7:AG7"/>
    <mergeCell ref="AI7:AK9"/>
    <mergeCell ref="AM7:AO7"/>
    <mergeCell ref="AE9:AG9"/>
    <mergeCell ref="AM9:AO9"/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>
      <c r="A1" s="222" t="s">
        <v>659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1">
        <v>2019</v>
      </c>
      <c r="B10" s="32"/>
      <c r="C10" s="81" t="s">
        <v>297</v>
      </c>
      <c r="D10" s="82"/>
      <c r="E10" s="83">
        <f>SUM(E11:E22)</f>
        <v>79977.12834499999</v>
      </c>
      <c r="F10" s="84"/>
      <c r="G10" s="85">
        <v>8.1438763941517323</v>
      </c>
      <c r="H10" s="86"/>
      <c r="I10" s="87"/>
      <c r="J10" s="82"/>
      <c r="K10" s="83">
        <f>SUM(K11:K22)</f>
        <v>71034.236434999999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1">
        <v>2019</v>
      </c>
      <c r="Y10" s="220"/>
      <c r="Z10" s="220"/>
    </row>
    <row r="11" spans="1:26" ht="13.5" customHeight="1">
      <c r="A11" s="221"/>
      <c r="B11" s="32"/>
      <c r="C11" s="71" t="s">
        <v>327</v>
      </c>
      <c r="D11" s="32"/>
      <c r="E11" s="89">
        <v>6741.4133279999987</v>
      </c>
      <c r="F11" s="72"/>
      <c r="G11" s="90">
        <v>11.819022973918081</v>
      </c>
      <c r="H11" s="91"/>
      <c r="I11" s="90">
        <v>13.077928951254108</v>
      </c>
      <c r="J11" s="32"/>
      <c r="K11" s="89">
        <v>5934.3023429999976</v>
      </c>
      <c r="L11" s="72"/>
      <c r="M11" s="90">
        <v>13.476242104512465</v>
      </c>
      <c r="N11" s="91"/>
      <c r="O11" s="90">
        <v>11.739438393130854</v>
      </c>
      <c r="P11" s="80"/>
      <c r="Q11" s="90">
        <v>10.410324352118351</v>
      </c>
      <c r="R11" s="91"/>
      <c r="S11" s="71" t="s">
        <v>524</v>
      </c>
      <c r="T11" s="32"/>
      <c r="U11" s="221"/>
    </row>
    <row r="12" spans="1:26" ht="13.5" customHeight="1">
      <c r="A12" s="221"/>
      <c r="B12" s="32"/>
      <c r="C12" s="71" t="s">
        <v>328</v>
      </c>
      <c r="D12" s="32"/>
      <c r="E12" s="89">
        <v>6193.8520900000003</v>
      </c>
      <c r="F12" s="72"/>
      <c r="G12" s="90">
        <v>9.6430377173644786</v>
      </c>
      <c r="H12" s="91"/>
      <c r="I12" s="90">
        <f>E12/E11*100-100</f>
        <v>-8.1223507795574648</v>
      </c>
      <c r="J12" s="32"/>
      <c r="K12" s="89">
        <v>5479.5894320000007</v>
      </c>
      <c r="L12" s="72"/>
      <c r="M12" s="90">
        <v>10.030089142909262</v>
      </c>
      <c r="N12" s="91"/>
      <c r="O12" s="90">
        <f>K12/K11*100-100</f>
        <v>-7.6624493448057791</v>
      </c>
      <c r="P12" s="80"/>
      <c r="Q12" s="90">
        <v>9.4860875748042019</v>
      </c>
      <c r="R12" s="32"/>
      <c r="S12" s="71" t="s">
        <v>525</v>
      </c>
      <c r="T12" s="32"/>
      <c r="U12" s="221"/>
    </row>
    <row r="13" spans="1:26" ht="13.5" customHeight="1">
      <c r="A13" s="221"/>
      <c r="B13" s="32"/>
      <c r="C13" s="71" t="s">
        <v>329</v>
      </c>
      <c r="D13" s="32"/>
      <c r="E13" s="89">
        <v>6797.7670650000009</v>
      </c>
      <c r="F13" s="72"/>
      <c r="G13" s="90">
        <v>7.6873257624156395</v>
      </c>
      <c r="H13" s="91"/>
      <c r="I13" s="90">
        <f t="shared" ref="I13:I22" si="0">E13/E12*100-100</f>
        <v>9.7502324276523211</v>
      </c>
      <c r="J13" s="32"/>
      <c r="K13" s="89">
        <v>6114.1797440000009</v>
      </c>
      <c r="L13" s="72"/>
      <c r="M13" s="90">
        <v>7.6982463005360131</v>
      </c>
      <c r="N13" s="91"/>
      <c r="O13" s="90">
        <f t="shared" ref="O13:O22" si="1">K13/K12*100-100</f>
        <v>11.5809828432416</v>
      </c>
      <c r="P13" s="80"/>
      <c r="Q13" s="90">
        <v>9.6860200400099785</v>
      </c>
      <c r="R13" s="32"/>
      <c r="S13" s="71" t="s">
        <v>526</v>
      </c>
      <c r="T13" s="32"/>
      <c r="U13" s="221"/>
    </row>
    <row r="14" spans="1:26" ht="13.5" customHeight="1">
      <c r="A14" s="221"/>
      <c r="B14" s="32"/>
      <c r="C14" s="71" t="s">
        <v>330</v>
      </c>
      <c r="D14" s="32"/>
      <c r="E14" s="89">
        <v>6767.7094539999998</v>
      </c>
      <c r="F14" s="72"/>
      <c r="G14" s="90">
        <v>9.2270407748061558</v>
      </c>
      <c r="H14" s="91"/>
      <c r="I14" s="90">
        <f t="shared" si="0"/>
        <v>-0.44216888740952243</v>
      </c>
      <c r="J14" s="32"/>
      <c r="K14" s="89">
        <v>5989.9432479999987</v>
      </c>
      <c r="L14" s="72"/>
      <c r="M14" s="90">
        <v>8.5819419574004314</v>
      </c>
      <c r="N14" s="91"/>
      <c r="O14" s="90">
        <f t="shared" si="1"/>
        <v>-2.0319405251688778</v>
      </c>
      <c r="P14" s="80"/>
      <c r="Q14" s="90">
        <v>8.8211808934931923</v>
      </c>
      <c r="R14" s="32"/>
      <c r="S14" s="71" t="s">
        <v>527</v>
      </c>
      <c r="T14" s="32"/>
      <c r="U14" s="221"/>
    </row>
    <row r="15" spans="1:26" ht="13.5" customHeight="1">
      <c r="A15" s="221"/>
      <c r="B15" s="32"/>
      <c r="C15" s="71" t="s">
        <v>331</v>
      </c>
      <c r="D15" s="32"/>
      <c r="E15" s="89">
        <v>7211.696187999999</v>
      </c>
      <c r="F15" s="72"/>
      <c r="G15" s="90">
        <v>13.646640777230544</v>
      </c>
      <c r="H15" s="91"/>
      <c r="I15" s="90">
        <f t="shared" si="0"/>
        <v>6.5603693098494915</v>
      </c>
      <c r="J15" s="32"/>
      <c r="K15" s="89">
        <v>6369.0722649999989</v>
      </c>
      <c r="L15" s="72"/>
      <c r="M15" s="90">
        <v>10.662090761497623</v>
      </c>
      <c r="N15" s="91"/>
      <c r="O15" s="90">
        <f t="shared" si="1"/>
        <v>6.3294258610311402</v>
      </c>
      <c r="P15" s="80"/>
      <c r="Q15" s="90">
        <v>10.199028807807451</v>
      </c>
      <c r="R15" s="32"/>
      <c r="S15" s="71" t="s">
        <v>528</v>
      </c>
      <c r="T15" s="32"/>
      <c r="U15" s="221"/>
    </row>
    <row r="16" spans="1:26" ht="13.5" customHeight="1">
      <c r="A16" s="221"/>
      <c r="B16" s="32"/>
      <c r="C16" s="71" t="s">
        <v>332</v>
      </c>
      <c r="D16" s="32"/>
      <c r="E16" s="89">
        <v>6613.436184000001</v>
      </c>
      <c r="F16" s="72"/>
      <c r="G16" s="90">
        <v>-4.1603146219698317</v>
      </c>
      <c r="H16" s="91"/>
      <c r="I16" s="90">
        <f t="shared" si="0"/>
        <v>-8.2956906170767581</v>
      </c>
      <c r="J16" s="32"/>
      <c r="K16" s="89">
        <v>5809.6374850000011</v>
      </c>
      <c r="L16" s="72"/>
      <c r="M16" s="90">
        <v>-0.16358212502024116</v>
      </c>
      <c r="N16" s="91"/>
      <c r="O16" s="90">
        <f t="shared" si="1"/>
        <v>-8.7836148927727464</v>
      </c>
      <c r="P16" s="80"/>
      <c r="Q16" s="90">
        <v>5.9180512671058239</v>
      </c>
      <c r="R16" s="32"/>
      <c r="S16" s="71" t="s">
        <v>529</v>
      </c>
      <c r="T16" s="32"/>
      <c r="U16" s="221"/>
    </row>
    <row r="17" spans="1:21" ht="13.5" customHeight="1">
      <c r="A17" s="221"/>
      <c r="B17" s="32"/>
      <c r="C17" s="71" t="s">
        <v>333</v>
      </c>
      <c r="D17" s="32"/>
      <c r="E17" s="89">
        <v>7264.514274000001</v>
      </c>
      <c r="F17" s="72"/>
      <c r="G17" s="90">
        <v>9.9355611201482645</v>
      </c>
      <c r="H17" s="91"/>
      <c r="I17" s="90">
        <f t="shared" si="0"/>
        <v>9.8447776902295345</v>
      </c>
      <c r="J17" s="32"/>
      <c r="K17" s="89">
        <v>6414.3112760000013</v>
      </c>
      <c r="L17" s="72"/>
      <c r="M17" s="90">
        <v>10.233825390603286</v>
      </c>
      <c r="N17" s="91"/>
      <c r="O17" s="90">
        <f t="shared" si="1"/>
        <v>10.40811569674041</v>
      </c>
      <c r="P17" s="80"/>
      <c r="Q17" s="90">
        <v>6.2225256431167111</v>
      </c>
      <c r="R17" s="32"/>
      <c r="S17" s="71" t="s">
        <v>530</v>
      </c>
      <c r="T17" s="32"/>
      <c r="U17" s="221"/>
    </row>
    <row r="18" spans="1:21" ht="13.5" customHeight="1">
      <c r="A18" s="221"/>
      <c r="B18" s="32"/>
      <c r="C18" s="71" t="s">
        <v>334</v>
      </c>
      <c r="D18" s="32"/>
      <c r="E18" s="89">
        <v>5447.6369620000023</v>
      </c>
      <c r="F18" s="72"/>
      <c r="G18" s="90">
        <v>-5.4351456690203861</v>
      </c>
      <c r="H18" s="91"/>
      <c r="I18" s="90">
        <f t="shared" si="0"/>
        <v>-25.010306862534208</v>
      </c>
      <c r="J18" s="32"/>
      <c r="K18" s="89">
        <v>4893.0625430000009</v>
      </c>
      <c r="L18" s="72"/>
      <c r="M18" s="90">
        <v>3.0761552184006717</v>
      </c>
      <c r="N18" s="91"/>
      <c r="O18" s="90">
        <f t="shared" si="1"/>
        <v>-23.716478161762353</v>
      </c>
      <c r="P18" s="80"/>
      <c r="Q18" s="90">
        <v>0.29244211253349306</v>
      </c>
      <c r="R18" s="32"/>
      <c r="S18" s="71" t="s">
        <v>531</v>
      </c>
      <c r="T18" s="32"/>
      <c r="U18" s="221"/>
    </row>
    <row r="19" spans="1:21" ht="13.5" customHeight="1">
      <c r="A19" s="221"/>
      <c r="B19" s="32"/>
      <c r="C19" s="71" t="s">
        <v>335</v>
      </c>
      <c r="D19" s="32"/>
      <c r="E19" s="89">
        <v>6722.9214130000018</v>
      </c>
      <c r="F19" s="72"/>
      <c r="G19" s="90">
        <v>12.472516652082845</v>
      </c>
      <c r="H19" s="91"/>
      <c r="I19" s="90">
        <f t="shared" si="0"/>
        <v>23.409864862430226</v>
      </c>
      <c r="J19" s="32"/>
      <c r="K19" s="89">
        <v>5908.4504210000014</v>
      </c>
      <c r="L19" s="72"/>
      <c r="M19" s="90">
        <v>9.5521313242931569</v>
      </c>
      <c r="N19" s="91"/>
      <c r="O19" s="90">
        <f t="shared" si="1"/>
        <v>20.75158183809873</v>
      </c>
      <c r="P19" s="80"/>
      <c r="Q19" s="90">
        <v>5.9356772463486323</v>
      </c>
      <c r="R19" s="32"/>
      <c r="S19" s="71" t="s">
        <v>532</v>
      </c>
      <c r="T19" s="32"/>
      <c r="U19" s="221"/>
    </row>
    <row r="20" spans="1:21" ht="13.5" customHeight="1">
      <c r="A20" s="221"/>
      <c r="B20" s="32"/>
      <c r="C20" s="71" t="s">
        <v>336</v>
      </c>
      <c r="D20" s="32"/>
      <c r="E20" s="89">
        <v>7272.9260219999987</v>
      </c>
      <c r="F20" s="72"/>
      <c r="G20" s="90">
        <v>6.9871327495229565</v>
      </c>
      <c r="H20" s="91"/>
      <c r="I20" s="90">
        <f t="shared" si="0"/>
        <v>8.1810358207737153</v>
      </c>
      <c r="J20" s="32"/>
      <c r="K20" s="89">
        <v>6523.7294139999985</v>
      </c>
      <c r="L20" s="72"/>
      <c r="M20" s="90">
        <v>6.5836402200317252</v>
      </c>
      <c r="N20" s="91"/>
      <c r="O20" s="90">
        <f t="shared" si="1"/>
        <v>10.413542454602862</v>
      </c>
      <c r="P20" s="80"/>
      <c r="Q20" s="90">
        <v>4.895360232403732</v>
      </c>
      <c r="R20" s="32"/>
      <c r="S20" s="71" t="s">
        <v>533</v>
      </c>
      <c r="T20" s="32"/>
      <c r="U20" s="221"/>
    </row>
    <row r="21" spans="1:21" ht="13.5" customHeight="1">
      <c r="A21" s="221"/>
      <c r="B21" s="32"/>
      <c r="C21" s="71" t="s">
        <v>337</v>
      </c>
      <c r="D21" s="32"/>
      <c r="E21" s="89">
        <v>6927.6414730000006</v>
      </c>
      <c r="F21" s="72"/>
      <c r="G21" s="90">
        <v>0.38980841155516543</v>
      </c>
      <c r="H21" s="91"/>
      <c r="I21" s="90">
        <f t="shared" si="0"/>
        <v>-4.7475328080547143</v>
      </c>
      <c r="J21" s="32"/>
      <c r="K21" s="89">
        <v>6254.3065770000012</v>
      </c>
      <c r="L21" s="72"/>
      <c r="M21" s="90">
        <v>2.0314891536905293</v>
      </c>
      <c r="N21" s="91"/>
      <c r="O21" s="90">
        <f t="shared" si="1"/>
        <v>-4.1298898207183896</v>
      </c>
      <c r="P21" s="80"/>
      <c r="Q21" s="90">
        <v>6.3397399344844274</v>
      </c>
      <c r="R21" s="32"/>
      <c r="S21" s="71" t="s">
        <v>534</v>
      </c>
      <c r="T21" s="32"/>
      <c r="U21" s="221"/>
    </row>
    <row r="22" spans="1:21" ht="13.5" customHeight="1">
      <c r="A22" s="221"/>
      <c r="B22" s="32"/>
      <c r="C22" s="71" t="s">
        <v>338</v>
      </c>
      <c r="D22" s="32"/>
      <c r="E22" s="89">
        <v>6015.6138920000003</v>
      </c>
      <c r="F22" s="72"/>
      <c r="G22" s="90">
        <v>0.9036424828680083</v>
      </c>
      <c r="H22" s="91"/>
      <c r="I22" s="90">
        <f t="shared" si="0"/>
        <v>-13.165051692622427</v>
      </c>
      <c r="J22" s="32"/>
      <c r="K22" s="89">
        <v>5343.6516870000014</v>
      </c>
      <c r="L22" s="72"/>
      <c r="M22" s="90">
        <v>0.61783238567403487</v>
      </c>
      <c r="N22" s="91"/>
      <c r="O22" s="90">
        <f t="shared" si="1"/>
        <v>-14.560445331364178</v>
      </c>
      <c r="P22" s="80"/>
      <c r="Q22" s="90">
        <v>2.8267641264586985</v>
      </c>
      <c r="R22" s="32"/>
      <c r="S22" s="71" t="s">
        <v>535</v>
      </c>
      <c r="T22" s="32"/>
      <c r="U22" s="221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1">
        <v>2020</v>
      </c>
      <c r="B24" s="32"/>
      <c r="C24" s="81" t="s">
        <v>297</v>
      </c>
      <c r="D24" s="82"/>
      <c r="E24" s="83">
        <f>SUM(E25:E36)</f>
        <v>67908.627686000007</v>
      </c>
      <c r="F24" s="84"/>
      <c r="G24" s="85">
        <f t="shared" ref="G24:G36" si="2">E24/E10*100-100</f>
        <v>-15.089939972512752</v>
      </c>
      <c r="H24" s="86"/>
      <c r="I24" s="87"/>
      <c r="J24" s="82"/>
      <c r="K24" s="83">
        <f>SUM(K25:K36)</f>
        <v>62171.91711300001</v>
      </c>
      <c r="L24" s="84"/>
      <c r="M24" s="85">
        <f t="shared" ref="M24:M36" si="3">K24/K10*100-100</f>
        <v>-12.476123861920399</v>
      </c>
      <c r="N24" s="86"/>
      <c r="O24" s="87"/>
      <c r="P24" s="88"/>
      <c r="Q24" s="87"/>
      <c r="R24" s="32"/>
      <c r="S24" s="81" t="s">
        <v>297</v>
      </c>
      <c r="T24" s="32"/>
      <c r="U24" s="221">
        <v>2020</v>
      </c>
    </row>
    <row r="25" spans="1:21" ht="13.5" customHeight="1">
      <c r="A25" s="221"/>
      <c r="B25" s="32"/>
      <c r="C25" s="71" t="s">
        <v>327</v>
      </c>
      <c r="D25" s="32"/>
      <c r="E25" s="72">
        <v>6610.6285310000003</v>
      </c>
      <c r="F25" s="72"/>
      <c r="G25" s="90">
        <f t="shared" si="2"/>
        <v>-1.9400204472969023</v>
      </c>
      <c r="H25" s="91"/>
      <c r="I25" s="90">
        <f>E25/E22*100-100</f>
        <v>9.89117070481025</v>
      </c>
      <c r="J25" s="32"/>
      <c r="K25" s="72">
        <v>5711.0753239999995</v>
      </c>
      <c r="L25" s="72"/>
      <c r="M25" s="90">
        <f t="shared" si="3"/>
        <v>-3.7616387925248347</v>
      </c>
      <c r="N25" s="91"/>
      <c r="O25" s="90">
        <f>K25/K22*100-100</f>
        <v>6.8758904681954363</v>
      </c>
      <c r="P25" s="80"/>
      <c r="Q25" s="90">
        <v>-0.25511408293522209</v>
      </c>
      <c r="R25" s="32"/>
      <c r="S25" s="71" t="s">
        <v>524</v>
      </c>
      <c r="T25" s="32"/>
      <c r="U25" s="221"/>
    </row>
    <row r="26" spans="1:21" ht="13.5" customHeight="1">
      <c r="A26" s="221"/>
      <c r="B26" s="32"/>
      <c r="C26" s="71" t="s">
        <v>328</v>
      </c>
      <c r="D26" s="32"/>
      <c r="E26" s="72">
        <v>6420.1838169999992</v>
      </c>
      <c r="F26" s="72"/>
      <c r="G26" s="90">
        <f t="shared" si="2"/>
        <v>3.6541351603376597</v>
      </c>
      <c r="H26" s="91"/>
      <c r="I26" s="90">
        <f>E26/E25*100-100</f>
        <v>-2.8808866374343438</v>
      </c>
      <c r="J26" s="32"/>
      <c r="K26" s="72">
        <v>5707.9321579999978</v>
      </c>
      <c r="L26" s="72"/>
      <c r="M26" s="90">
        <f t="shared" si="3"/>
        <v>4.167150273458617</v>
      </c>
      <c r="N26" s="91"/>
      <c r="O26" s="90">
        <f>K26/K25*100-100</f>
        <v>-5.5036325414818066E-2</v>
      </c>
      <c r="P26" s="80"/>
      <c r="Q26" s="90">
        <v>0.79070595185861237</v>
      </c>
      <c r="R26" s="32"/>
      <c r="S26" s="71" t="s">
        <v>525</v>
      </c>
      <c r="T26" s="32"/>
      <c r="U26" s="221"/>
    </row>
    <row r="27" spans="1:21" ht="13.5" customHeight="1">
      <c r="A27" s="221"/>
      <c r="B27" s="32"/>
      <c r="C27" s="71" t="s">
        <v>329</v>
      </c>
      <c r="D27" s="32"/>
      <c r="E27" s="72">
        <v>6065.2575290000013</v>
      </c>
      <c r="F27" s="72"/>
      <c r="G27" s="90">
        <f t="shared" si="2"/>
        <v>-10.775737517860932</v>
      </c>
      <c r="H27" s="91"/>
      <c r="I27" s="90">
        <f t="shared" ref="I27:I36" si="4">E27/E26*100-100</f>
        <v>-5.52828856800312</v>
      </c>
      <c r="J27" s="32"/>
      <c r="K27" s="72">
        <v>5404.598922000001</v>
      </c>
      <c r="L27" s="72"/>
      <c r="M27" s="90">
        <f t="shared" si="3"/>
        <v>-11.605494959423297</v>
      </c>
      <c r="N27" s="91"/>
      <c r="O27" s="90">
        <f t="shared" ref="O27:O36" si="5">K27/K26*100-100</f>
        <v>-5.3142403869474464</v>
      </c>
      <c r="P27" s="80"/>
      <c r="Q27" s="90">
        <v>-3.2279002558209982</v>
      </c>
      <c r="R27" s="32"/>
      <c r="S27" s="71" t="s">
        <v>526</v>
      </c>
      <c r="T27" s="32"/>
      <c r="U27" s="221"/>
    </row>
    <row r="28" spans="1:21" ht="13.5" customHeight="1">
      <c r="A28" s="221"/>
      <c r="B28" s="32"/>
      <c r="C28" s="71" t="s">
        <v>330</v>
      </c>
      <c r="D28" s="32"/>
      <c r="E28" s="72">
        <v>4111.4018080000005</v>
      </c>
      <c r="F28" s="72"/>
      <c r="G28" s="90">
        <f t="shared" si="2"/>
        <v>-39.249729381186867</v>
      </c>
      <c r="H28" s="91"/>
      <c r="I28" s="90">
        <f t="shared" si="4"/>
        <v>-32.213895480249121</v>
      </c>
      <c r="J28" s="32"/>
      <c r="K28" s="72">
        <v>3717.1382980000003</v>
      </c>
      <c r="L28" s="72"/>
      <c r="M28" s="90">
        <f t="shared" si="3"/>
        <v>-37.943680864737281</v>
      </c>
      <c r="N28" s="91"/>
      <c r="O28" s="90">
        <f t="shared" si="5"/>
        <v>-31.222679950051628</v>
      </c>
      <c r="P28" s="80"/>
      <c r="Q28" s="90">
        <v>-16.005024854738963</v>
      </c>
      <c r="R28" s="32"/>
      <c r="S28" s="71" t="s">
        <v>527</v>
      </c>
      <c r="T28" s="32"/>
      <c r="U28" s="221"/>
    </row>
    <row r="29" spans="1:21" ht="13.5" customHeight="1">
      <c r="A29" s="221"/>
      <c r="B29" s="32"/>
      <c r="C29" s="71" t="s">
        <v>331</v>
      </c>
      <c r="D29" s="32"/>
      <c r="E29" s="72">
        <v>4369.9490860000005</v>
      </c>
      <c r="F29" s="72"/>
      <c r="G29" s="90">
        <f t="shared" si="2"/>
        <v>-39.404697978383538</v>
      </c>
      <c r="H29" s="91"/>
      <c r="I29" s="90">
        <f t="shared" si="4"/>
        <v>6.2885431800150542</v>
      </c>
      <c r="J29" s="32"/>
      <c r="K29" s="72">
        <v>4195.5513420000007</v>
      </c>
      <c r="L29" s="72"/>
      <c r="M29" s="90">
        <f t="shared" si="3"/>
        <v>-34.126177762877035</v>
      </c>
      <c r="N29" s="91"/>
      <c r="O29" s="90">
        <f t="shared" si="5"/>
        <v>12.870466623676862</v>
      </c>
      <c r="P29" s="80"/>
      <c r="Q29" s="90">
        <v>-29.987546293538145</v>
      </c>
      <c r="R29" s="32"/>
      <c r="S29" s="71" t="s">
        <v>528</v>
      </c>
      <c r="T29" s="32"/>
      <c r="U29" s="221"/>
    </row>
    <row r="30" spans="1:21" ht="13.5" customHeight="1">
      <c r="A30" s="221"/>
      <c r="B30" s="32"/>
      <c r="C30" s="71" t="s">
        <v>332</v>
      </c>
      <c r="D30" s="32"/>
      <c r="E30" s="72">
        <v>5152.1336029999993</v>
      </c>
      <c r="F30" s="72"/>
      <c r="G30" s="90">
        <f t="shared" si="2"/>
        <v>-22.095965551695443</v>
      </c>
      <c r="H30" s="91"/>
      <c r="I30" s="90">
        <f t="shared" si="4"/>
        <v>17.899167738724515</v>
      </c>
      <c r="J30" s="32"/>
      <c r="K30" s="72">
        <v>4876.8800110000002</v>
      </c>
      <c r="L30" s="72"/>
      <c r="M30" s="90">
        <f t="shared" si="3"/>
        <v>-16.055347281277065</v>
      </c>
      <c r="N30" s="91"/>
      <c r="O30" s="90">
        <f t="shared" si="5"/>
        <v>16.239311915444546</v>
      </c>
      <c r="P30" s="80"/>
      <c r="Q30" s="90">
        <v>-33.795031243396863</v>
      </c>
      <c r="R30" s="32"/>
      <c r="S30" s="71" t="s">
        <v>529</v>
      </c>
      <c r="T30" s="32"/>
      <c r="U30" s="221"/>
    </row>
    <row r="31" spans="1:21" ht="13.5" customHeight="1">
      <c r="A31" s="221"/>
      <c r="B31" s="32"/>
      <c r="C31" s="71" t="s">
        <v>333</v>
      </c>
      <c r="D31" s="32"/>
      <c r="E31" s="72">
        <v>5823.0677859999996</v>
      </c>
      <c r="F31" s="72"/>
      <c r="G31" s="90">
        <f t="shared" si="2"/>
        <v>-19.842296864347801</v>
      </c>
      <c r="H31" s="91"/>
      <c r="I31" s="90">
        <f t="shared" si="4"/>
        <v>13.022453117468217</v>
      </c>
      <c r="J31" s="32"/>
      <c r="K31" s="72">
        <v>5425.2079789999998</v>
      </c>
      <c r="L31" s="72"/>
      <c r="M31" s="90">
        <f t="shared" si="3"/>
        <v>-15.420257209856075</v>
      </c>
      <c r="N31" s="91"/>
      <c r="O31" s="90">
        <f t="shared" si="5"/>
        <v>11.243417241417134</v>
      </c>
      <c r="P31" s="80"/>
      <c r="Q31" s="90">
        <v>-27.238465714595279</v>
      </c>
      <c r="R31" s="32"/>
      <c r="S31" s="71" t="s">
        <v>530</v>
      </c>
      <c r="T31" s="32"/>
      <c r="U31" s="221"/>
    </row>
    <row r="32" spans="1:21" ht="13.5" customHeight="1">
      <c r="A32" s="221"/>
      <c r="B32" s="32"/>
      <c r="C32" s="71" t="s">
        <v>334</v>
      </c>
      <c r="D32" s="32"/>
      <c r="E32" s="72">
        <v>4945.9118220000009</v>
      </c>
      <c r="F32" s="72"/>
      <c r="G32" s="90">
        <f t="shared" si="2"/>
        <v>-9.2099591712844671</v>
      </c>
      <c r="H32" s="91"/>
      <c r="I32" s="90">
        <f t="shared" si="4"/>
        <v>-15.063468196418455</v>
      </c>
      <c r="J32" s="32"/>
      <c r="K32" s="72">
        <v>4488.3511230000013</v>
      </c>
      <c r="L32" s="72"/>
      <c r="M32" s="90">
        <f t="shared" si="3"/>
        <v>-8.2711270588392267</v>
      </c>
      <c r="N32" s="91"/>
      <c r="O32" s="90">
        <f t="shared" si="5"/>
        <v>-17.268588773488531</v>
      </c>
      <c r="P32" s="80"/>
      <c r="Q32" s="90">
        <v>-17.616407382663681</v>
      </c>
      <c r="R32" s="32"/>
      <c r="S32" s="71" t="s">
        <v>531</v>
      </c>
      <c r="T32" s="32"/>
      <c r="U32" s="221"/>
    </row>
    <row r="33" spans="1:21" ht="13.5" customHeight="1">
      <c r="A33" s="221"/>
      <c r="B33" s="32"/>
      <c r="C33" s="71" t="s">
        <v>335</v>
      </c>
      <c r="D33" s="32"/>
      <c r="E33" s="72">
        <v>6155.4800109999996</v>
      </c>
      <c r="F33" s="72"/>
      <c r="G33" s="90">
        <f t="shared" si="2"/>
        <v>-8.4403991530043783</v>
      </c>
      <c r="H33" s="91"/>
      <c r="I33" s="90">
        <f t="shared" si="4"/>
        <v>24.455919000005139</v>
      </c>
      <c r="J33" s="32"/>
      <c r="K33" s="72">
        <v>5663.6564939999998</v>
      </c>
      <c r="L33" s="72"/>
      <c r="M33" s="90">
        <f t="shared" si="3"/>
        <v>-4.1431155304265133</v>
      </c>
      <c r="N33" s="91"/>
      <c r="O33" s="90">
        <f t="shared" si="5"/>
        <v>26.185682420817997</v>
      </c>
      <c r="P33" s="80"/>
      <c r="Q33" s="90">
        <v>-12.917950322810768</v>
      </c>
      <c r="R33" s="32"/>
      <c r="S33" s="71" t="s">
        <v>532</v>
      </c>
      <c r="T33" s="32"/>
      <c r="U33" s="221"/>
    </row>
    <row r="34" spans="1:21" ht="13.5" customHeight="1">
      <c r="A34" s="221"/>
      <c r="B34" s="32"/>
      <c r="C34" s="71" t="s">
        <v>336</v>
      </c>
      <c r="D34" s="32"/>
      <c r="E34" s="72">
        <v>6444.0985250000003</v>
      </c>
      <c r="F34" s="72"/>
      <c r="G34" s="90">
        <f t="shared" si="2"/>
        <v>-11.396066651755618</v>
      </c>
      <c r="H34" s="91"/>
      <c r="I34" s="90">
        <f t="shared" si="4"/>
        <v>4.6888059661347654</v>
      </c>
      <c r="J34" s="32"/>
      <c r="K34" s="72">
        <v>5966.4984630000017</v>
      </c>
      <c r="L34" s="72"/>
      <c r="M34" s="90">
        <f t="shared" si="3"/>
        <v>-8.5416012166932092</v>
      </c>
      <c r="N34" s="91"/>
      <c r="O34" s="90">
        <f t="shared" si="5"/>
        <v>5.3471104633698872</v>
      </c>
      <c r="P34" s="80"/>
      <c r="Q34" s="90">
        <v>-9.7615941682389433</v>
      </c>
      <c r="R34" s="32"/>
      <c r="S34" s="71" t="s">
        <v>533</v>
      </c>
      <c r="T34" s="32"/>
      <c r="U34" s="221"/>
    </row>
    <row r="35" spans="1:21" ht="13.5" customHeight="1">
      <c r="A35" s="221"/>
      <c r="B35" s="32"/>
      <c r="C35" s="71" t="s">
        <v>337</v>
      </c>
      <c r="D35" s="32"/>
      <c r="E35" s="72">
        <v>6113.6816630000012</v>
      </c>
      <c r="F35" s="72"/>
      <c r="G35" s="90">
        <f t="shared" si="2"/>
        <v>-11.749450562249081</v>
      </c>
      <c r="H35" s="91"/>
      <c r="I35" s="90">
        <f t="shared" si="4"/>
        <v>-5.127433429488093</v>
      </c>
      <c r="J35" s="32"/>
      <c r="K35" s="72">
        <v>5762.1722800000007</v>
      </c>
      <c r="L35" s="72"/>
      <c r="M35" s="90">
        <f t="shared" si="3"/>
        <v>-7.8687267875515943</v>
      </c>
      <c r="N35" s="91"/>
      <c r="O35" s="90">
        <f t="shared" si="5"/>
        <v>-3.4245577077927294</v>
      </c>
      <c r="P35" s="80"/>
      <c r="Q35" s="90">
        <v>-10.563385096617068</v>
      </c>
      <c r="R35" s="32"/>
      <c r="S35" s="71" t="s">
        <v>534</v>
      </c>
      <c r="T35" s="32"/>
      <c r="U35" s="221"/>
    </row>
    <row r="36" spans="1:21" ht="13.5" customHeight="1">
      <c r="A36" s="221"/>
      <c r="B36" s="32"/>
      <c r="C36" s="71" t="s">
        <v>338</v>
      </c>
      <c r="D36" s="32"/>
      <c r="E36" s="72">
        <v>5696.8335050000005</v>
      </c>
      <c r="F36" s="72"/>
      <c r="G36" s="90">
        <f t="shared" si="2"/>
        <v>-5.299216218380252</v>
      </c>
      <c r="H36" s="91"/>
      <c r="I36" s="90">
        <f t="shared" si="4"/>
        <v>-6.8182836624086178</v>
      </c>
      <c r="J36" s="32"/>
      <c r="K36" s="72">
        <v>5252.8547190000008</v>
      </c>
      <c r="L36" s="72"/>
      <c r="M36" s="90">
        <f t="shared" si="3"/>
        <v>-1.699155808019654</v>
      </c>
      <c r="N36" s="91"/>
      <c r="O36" s="90">
        <f t="shared" si="5"/>
        <v>-8.8389853036466235</v>
      </c>
      <c r="P36" s="80"/>
      <c r="Q36" s="90">
        <v>-9.7029585184736504</v>
      </c>
      <c r="R36" s="32"/>
      <c r="S36" s="71" t="s">
        <v>535</v>
      </c>
      <c r="T36" s="32"/>
      <c r="U36" s="221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1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1">
        <v>2021</v>
      </c>
    </row>
    <row r="39" spans="1:21" ht="13.5" customHeight="1">
      <c r="A39" s="221"/>
      <c r="B39" s="32"/>
      <c r="C39" s="71" t="s">
        <v>327</v>
      </c>
      <c r="D39" s="32"/>
      <c r="E39" s="72">
        <v>5515.3092969999998</v>
      </c>
      <c r="F39" s="72"/>
      <c r="G39" s="90">
        <f t="shared" ref="G39:G42" si="6">E39/E25*100-100</f>
        <v>-16.569063423600198</v>
      </c>
      <c r="H39" s="91"/>
      <c r="I39" s="90">
        <f>E39/E36*100-100</f>
        <v>-3.1864053573038404</v>
      </c>
      <c r="J39" s="32"/>
      <c r="K39" s="72">
        <v>5032.4345850000009</v>
      </c>
      <c r="L39" s="72"/>
      <c r="M39" s="90">
        <f t="shared" ref="M39:M42" si="7">K39/K25*100-100</f>
        <v>-11.882888956972863</v>
      </c>
      <c r="N39" s="91"/>
      <c r="O39" s="90">
        <f>K39/K36*100-100</f>
        <v>-4.1961970355418856</v>
      </c>
      <c r="P39" s="80"/>
      <c r="Q39" s="90">
        <v>-11.394459754646363</v>
      </c>
      <c r="R39" s="32"/>
      <c r="S39" s="71" t="s">
        <v>524</v>
      </c>
      <c r="T39" s="32"/>
      <c r="U39" s="221"/>
    </row>
    <row r="40" spans="1:21" ht="13.5" customHeight="1">
      <c r="A40" s="221"/>
      <c r="B40" s="32"/>
      <c r="C40" s="71" t="s">
        <v>328</v>
      </c>
      <c r="D40" s="32"/>
      <c r="E40" s="72">
        <v>5767.6313150000005</v>
      </c>
      <c r="F40" s="72"/>
      <c r="G40" s="90">
        <f t="shared" si="6"/>
        <v>-10.164078172841499</v>
      </c>
      <c r="H40" s="91"/>
      <c r="I40" s="90">
        <f t="shared" ref="I40:I42" si="8">E40/E39*100-100</f>
        <v>4.5749386736524116</v>
      </c>
      <c r="J40" s="32"/>
      <c r="K40" s="72">
        <v>5166.6007780000009</v>
      </c>
      <c r="L40" s="72"/>
      <c r="M40" s="90">
        <f t="shared" si="7"/>
        <v>-9.4838439738862235</v>
      </c>
      <c r="N40" s="91"/>
      <c r="O40" s="90">
        <f t="shared" ref="O40:O42" si="9">K40/K39*100-100</f>
        <v>2.6660295476051346</v>
      </c>
      <c r="P40" s="80"/>
      <c r="Q40" s="90">
        <v>-10.850603136559855</v>
      </c>
      <c r="R40" s="32"/>
      <c r="S40" s="71" t="s">
        <v>525</v>
      </c>
      <c r="T40" s="32"/>
      <c r="U40" s="221"/>
    </row>
    <row r="41" spans="1:21" ht="13.5" customHeight="1">
      <c r="A41" s="221"/>
      <c r="B41" s="32"/>
      <c r="C41" s="71" t="s">
        <v>329</v>
      </c>
      <c r="D41" s="32"/>
      <c r="E41" s="72">
        <v>6852.0506539999988</v>
      </c>
      <c r="F41" s="72"/>
      <c r="G41" s="90">
        <f t="shared" si="6"/>
        <v>12.972130552380975</v>
      </c>
      <c r="H41" s="91"/>
      <c r="I41" s="90">
        <f t="shared" si="8"/>
        <v>18.801814467227246</v>
      </c>
      <c r="J41" s="32"/>
      <c r="K41" s="72">
        <v>6259.4970209999992</v>
      </c>
      <c r="L41" s="72"/>
      <c r="M41" s="90">
        <f t="shared" si="7"/>
        <v>15.817974864333479</v>
      </c>
      <c r="N41" s="91"/>
      <c r="O41" s="90">
        <f t="shared" si="9"/>
        <v>21.153100267659156</v>
      </c>
      <c r="P41" s="80"/>
      <c r="Q41" s="90">
        <v>-5.0328607781099635</v>
      </c>
      <c r="R41" s="32"/>
      <c r="S41" s="71" t="s">
        <v>526</v>
      </c>
      <c r="T41" s="32"/>
      <c r="U41" s="221"/>
    </row>
    <row r="42" spans="1:21" ht="13.5" customHeight="1">
      <c r="A42" s="221"/>
      <c r="B42" s="32"/>
      <c r="C42" s="71" t="s">
        <v>330</v>
      </c>
      <c r="D42" s="32"/>
      <c r="E42" s="72">
        <v>6592.8410830000003</v>
      </c>
      <c r="F42" s="72"/>
      <c r="G42" s="90">
        <f t="shared" si="6"/>
        <v>60.355066006236456</v>
      </c>
      <c r="H42" s="91"/>
      <c r="I42" s="90">
        <f t="shared" si="8"/>
        <v>-3.7829488439155057</v>
      </c>
      <c r="J42" s="32"/>
      <c r="K42" s="72">
        <v>5952.8872770000016</v>
      </c>
      <c r="L42" s="72"/>
      <c r="M42" s="90">
        <f t="shared" si="7"/>
        <v>60.147048610027298</v>
      </c>
      <c r="N42" s="91"/>
      <c r="O42" s="90">
        <f t="shared" si="9"/>
        <v>-4.8983128032708123</v>
      </c>
      <c r="P42" s="80"/>
      <c r="Q42" s="90">
        <v>15.760104941219467</v>
      </c>
      <c r="R42" s="32"/>
      <c r="S42" s="71" t="s">
        <v>527</v>
      </c>
      <c r="T42" s="32"/>
      <c r="U42" s="221"/>
    </row>
    <row r="43" spans="1:21" ht="6.75" customHeight="1" thickBot="1">
      <c r="A43" s="7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3"/>
      <c r="R43" s="93"/>
      <c r="S43" s="93"/>
      <c r="T43" s="93"/>
      <c r="U43" s="74"/>
    </row>
    <row r="44" spans="1:21" ht="14.4" thickTop="1"/>
  </sheetData>
  <mergeCells count="18">
    <mergeCell ref="U38:U42"/>
    <mergeCell ref="A1:U1"/>
    <mergeCell ref="A38:A42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  <mergeCell ref="Y10:Z10"/>
    <mergeCell ref="S4:S8"/>
    <mergeCell ref="U4:U8"/>
    <mergeCell ref="U10:U22"/>
    <mergeCell ref="U24:U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7"/>
  <sheetViews>
    <sheetView showGridLines="0" zoomScale="90" zoomScaleNormal="90" workbookViewId="0">
      <selection sqref="A1:AQ1"/>
    </sheetView>
  </sheetViews>
  <sheetFormatPr defaultColWidth="9.109375" defaultRowHeight="13.8"/>
  <cols>
    <col min="1" max="1" width="11.6640625" style="9" customWidth="1"/>
    <col min="2" max="2" width="0.5546875" style="9" customWidth="1"/>
    <col min="3" max="3" width="8" style="9" customWidth="1"/>
    <col min="4" max="4" width="0.5546875" style="9" customWidth="1"/>
    <col min="5" max="5" width="8" style="9" customWidth="1"/>
    <col min="6" max="6" width="0.5546875" style="9" customWidth="1"/>
    <col min="7" max="7" width="10.88671875" style="9" customWidth="1"/>
    <col min="8" max="8" width="0.5546875" style="9" customWidth="1"/>
    <col min="9" max="9" width="10.88671875" style="9" customWidth="1"/>
    <col min="10" max="10" width="0.5546875" style="9" customWidth="1"/>
    <col min="11" max="11" width="8" style="9" customWidth="1"/>
    <col min="12" max="12" width="0.5546875" style="9" customWidth="1"/>
    <col min="13" max="13" width="8" style="9" customWidth="1"/>
    <col min="14" max="14" width="0.5546875" style="9" customWidth="1"/>
    <col min="15" max="15" width="10.88671875" style="9" customWidth="1"/>
    <col min="16" max="16" width="0.5546875" style="9" customWidth="1"/>
    <col min="17" max="17" width="10.88671875" style="9" customWidth="1"/>
    <col min="18" max="18" width="0.5546875" style="9" customWidth="1"/>
    <col min="19" max="19" width="8" style="9" customWidth="1"/>
    <col min="20" max="20" width="0.5546875" style="9" customWidth="1"/>
    <col min="21" max="21" width="8" style="9" customWidth="1"/>
    <col min="22" max="22" width="0.5546875" style="9" customWidth="1"/>
    <col min="23" max="23" width="10.88671875" style="9" customWidth="1"/>
    <col min="24" max="24" width="0.5546875" style="9" customWidth="1"/>
    <col min="25" max="25" width="10.88671875" style="9" customWidth="1"/>
    <col min="26" max="26" width="0.5546875" style="9" customWidth="1"/>
    <col min="27" max="27" width="8" style="9" customWidth="1"/>
    <col min="28" max="28" width="0.5546875" style="9" customWidth="1"/>
    <col min="29" max="29" width="8" style="9" customWidth="1"/>
    <col min="30" max="30" width="0.5546875" style="9" customWidth="1"/>
    <col min="31" max="31" width="10.88671875" style="9" customWidth="1"/>
    <col min="32" max="32" width="0.5546875" style="9" customWidth="1"/>
    <col min="33" max="33" width="10.88671875" style="9" customWidth="1"/>
    <col min="34" max="34" width="0.5546875" style="9" customWidth="1"/>
    <col min="35" max="35" width="8" style="9" customWidth="1"/>
    <col min="36" max="36" width="0.5546875" style="9" customWidth="1"/>
    <col min="37" max="37" width="8" style="9" customWidth="1"/>
    <col min="38" max="38" width="0.5546875" style="9" customWidth="1"/>
    <col min="39" max="39" width="10.88671875" style="9" customWidth="1"/>
    <col min="40" max="40" width="0.5546875" style="9" customWidth="1"/>
    <col min="41" max="41" width="10.88671875" style="9" customWidth="1"/>
    <col min="42" max="42" width="0.5546875" style="9" customWidth="1"/>
    <col min="43" max="43" width="11.6640625" style="9" customWidth="1"/>
    <col min="44" max="16384" width="9.109375" style="9"/>
  </cols>
  <sheetData>
    <row r="1" spans="1:46" ht="14.25" customHeight="1">
      <c r="A1" s="217" t="s">
        <v>357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</row>
    <row r="2" spans="1:46" ht="14.25" customHeight="1">
      <c r="A2" s="217" t="s">
        <v>538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</row>
    <row r="3" spans="1:46" ht="3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>
      <c r="A5" s="215" t="s">
        <v>163</v>
      </c>
      <c r="B5" s="63"/>
      <c r="C5" s="218" t="s">
        <v>651</v>
      </c>
      <c r="D5" s="219"/>
      <c r="E5" s="219"/>
      <c r="F5" s="219"/>
      <c r="G5" s="219"/>
      <c r="H5" s="219"/>
      <c r="I5" s="219"/>
      <c r="J5" s="63"/>
      <c r="K5" s="218" t="s">
        <v>652</v>
      </c>
      <c r="L5" s="219"/>
      <c r="M5" s="219"/>
      <c r="N5" s="219"/>
      <c r="O5" s="219"/>
      <c r="P5" s="219"/>
      <c r="Q5" s="219"/>
      <c r="R5" s="63"/>
      <c r="S5" s="218" t="s">
        <v>653</v>
      </c>
      <c r="T5" s="219"/>
      <c r="U5" s="219"/>
      <c r="V5" s="219"/>
      <c r="W5" s="219"/>
      <c r="X5" s="219"/>
      <c r="Y5" s="219"/>
      <c r="Z5" s="63"/>
      <c r="AA5" s="218" t="s">
        <v>654</v>
      </c>
      <c r="AB5" s="219"/>
      <c r="AC5" s="219"/>
      <c r="AD5" s="219"/>
      <c r="AE5" s="219"/>
      <c r="AF5" s="219"/>
      <c r="AG5" s="219"/>
      <c r="AH5" s="63"/>
      <c r="AI5" s="218" t="s">
        <v>655</v>
      </c>
      <c r="AJ5" s="219"/>
      <c r="AK5" s="219"/>
      <c r="AL5" s="219"/>
      <c r="AM5" s="219"/>
      <c r="AN5" s="219"/>
      <c r="AO5" s="219"/>
      <c r="AP5" s="63"/>
      <c r="AQ5" s="215" t="s">
        <v>523</v>
      </c>
      <c r="AS5" s="31"/>
      <c r="AT5" s="31"/>
    </row>
    <row r="6" spans="1:46" ht="2.25" customHeight="1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>
      <c r="A7" s="215"/>
      <c r="B7" s="63"/>
      <c r="C7" s="216" t="s">
        <v>648</v>
      </c>
      <c r="D7" s="216"/>
      <c r="E7" s="216"/>
      <c r="F7" s="63"/>
      <c r="G7" s="215" t="s">
        <v>656</v>
      </c>
      <c r="H7" s="216"/>
      <c r="I7" s="216"/>
      <c r="J7" s="63"/>
      <c r="K7" s="216" t="s">
        <v>648</v>
      </c>
      <c r="L7" s="216"/>
      <c r="M7" s="216"/>
      <c r="N7" s="63"/>
      <c r="O7" s="215" t="s">
        <v>656</v>
      </c>
      <c r="P7" s="216"/>
      <c r="Q7" s="216"/>
      <c r="R7" s="63"/>
      <c r="S7" s="216" t="s">
        <v>648</v>
      </c>
      <c r="T7" s="216"/>
      <c r="U7" s="216"/>
      <c r="V7" s="63"/>
      <c r="W7" s="215" t="s">
        <v>656</v>
      </c>
      <c r="X7" s="216"/>
      <c r="Y7" s="216"/>
      <c r="Z7" s="63"/>
      <c r="AA7" s="216" t="s">
        <v>648</v>
      </c>
      <c r="AB7" s="216"/>
      <c r="AC7" s="216"/>
      <c r="AD7" s="63"/>
      <c r="AE7" s="215" t="s">
        <v>656</v>
      </c>
      <c r="AF7" s="216"/>
      <c r="AG7" s="216"/>
      <c r="AH7" s="63"/>
      <c r="AI7" s="216" t="s">
        <v>648</v>
      </c>
      <c r="AJ7" s="216"/>
      <c r="AK7" s="216"/>
      <c r="AL7" s="63"/>
      <c r="AM7" s="215" t="s">
        <v>656</v>
      </c>
      <c r="AN7" s="216"/>
      <c r="AO7" s="216"/>
      <c r="AP7" s="63"/>
      <c r="AQ7" s="215"/>
    </row>
    <row r="8" spans="1:46" ht="3" customHeight="1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>
      <c r="A11" s="215"/>
      <c r="B11" s="63"/>
      <c r="C11" s="64">
        <v>2020</v>
      </c>
      <c r="D11" s="63"/>
      <c r="E11" s="64">
        <v>2021</v>
      </c>
      <c r="F11" s="63"/>
      <c r="G11" s="30" t="s">
        <v>657</v>
      </c>
      <c r="H11" s="63"/>
      <c r="I11" s="30" t="s">
        <v>658</v>
      </c>
      <c r="J11" s="63"/>
      <c r="K11" s="209">
        <v>2020</v>
      </c>
      <c r="L11" s="63"/>
      <c r="M11" s="209">
        <v>2021</v>
      </c>
      <c r="N11" s="63"/>
      <c r="O11" s="30" t="s">
        <v>657</v>
      </c>
      <c r="P11" s="63"/>
      <c r="Q11" s="30" t="s">
        <v>658</v>
      </c>
      <c r="R11" s="63"/>
      <c r="S11" s="209">
        <v>2020</v>
      </c>
      <c r="T11" s="63"/>
      <c r="U11" s="209">
        <v>2021</v>
      </c>
      <c r="V11" s="63"/>
      <c r="W11" s="30" t="s">
        <v>657</v>
      </c>
      <c r="X11" s="63"/>
      <c r="Y11" s="30" t="s">
        <v>658</v>
      </c>
      <c r="Z11" s="63"/>
      <c r="AA11" s="209">
        <v>2020</v>
      </c>
      <c r="AB11" s="63"/>
      <c r="AC11" s="209">
        <v>2021</v>
      </c>
      <c r="AD11" s="63"/>
      <c r="AE11" s="30" t="s">
        <v>657</v>
      </c>
      <c r="AF11" s="63"/>
      <c r="AG11" s="30" t="s">
        <v>658</v>
      </c>
      <c r="AH11" s="63"/>
      <c r="AI11" s="209">
        <v>2020</v>
      </c>
      <c r="AJ11" s="63"/>
      <c r="AK11" s="209">
        <v>2021</v>
      </c>
      <c r="AL11" s="63"/>
      <c r="AM11" s="30" t="s">
        <v>657</v>
      </c>
      <c r="AN11" s="63"/>
      <c r="AO11" s="30" t="s">
        <v>658</v>
      </c>
      <c r="AP11" s="63"/>
      <c r="AQ11" s="215"/>
    </row>
    <row r="12" spans="1:46" ht="6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>
      <c r="A13" s="65" t="s">
        <v>297</v>
      </c>
      <c r="B13" s="66"/>
      <c r="C13" s="67">
        <f>SUM(C14:C25)</f>
        <v>53786.304932999999</v>
      </c>
      <c r="D13" s="68"/>
      <c r="E13" s="67">
        <f>SUM(E14:E25)</f>
        <v>20754.517909999999</v>
      </c>
      <c r="F13" s="68"/>
      <c r="G13" s="69"/>
      <c r="H13" s="68"/>
      <c r="I13" s="68"/>
      <c r="J13" s="68"/>
      <c r="K13" s="67">
        <f>SUM(K14:K25)</f>
        <v>41456.690540000011</v>
      </c>
      <c r="L13" s="68"/>
      <c r="M13" s="67">
        <f>SUM(M14:M25)</f>
        <v>15971.733688999997</v>
      </c>
      <c r="N13" s="68"/>
      <c r="O13" s="69"/>
      <c r="P13" s="68"/>
      <c r="Q13" s="68"/>
      <c r="R13" s="68"/>
      <c r="S13" s="67">
        <f>SUM(S14:S25)</f>
        <v>12329.614393000002</v>
      </c>
      <c r="T13" s="68"/>
      <c r="U13" s="67">
        <f>SUM(U14:U25)</f>
        <v>4782.7842209999999</v>
      </c>
      <c r="V13" s="68"/>
      <c r="W13" s="69"/>
      <c r="X13" s="68"/>
      <c r="Y13" s="68"/>
      <c r="Z13" s="68"/>
      <c r="AA13" s="67">
        <f>SUM(AA14:AA25)</f>
        <v>38392.435136000007</v>
      </c>
      <c r="AB13" s="68"/>
      <c r="AC13" s="67">
        <f>SUM(AC14:AC25)</f>
        <v>14860.586760999997</v>
      </c>
      <c r="AD13" s="68"/>
      <c r="AE13" s="69"/>
      <c r="AF13" s="68"/>
      <c r="AG13" s="68"/>
      <c r="AH13" s="68"/>
      <c r="AI13" s="67">
        <f>SUM(AI14:AI25)</f>
        <v>15393.869797000001</v>
      </c>
      <c r="AJ13" s="68"/>
      <c r="AK13" s="67">
        <f>SUM(AK14:AK25)</f>
        <v>5893.931149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>
      <c r="A14" s="71" t="s">
        <v>327</v>
      </c>
      <c r="B14" s="32"/>
      <c r="C14" s="72">
        <f>K14+S14</f>
        <v>5146.4090990000004</v>
      </c>
      <c r="D14" s="72"/>
      <c r="E14" s="72">
        <f>M14+U14</f>
        <v>4622.3753779999997</v>
      </c>
      <c r="F14" s="32"/>
      <c r="G14" s="37">
        <f>E14/C14*100-100</f>
        <v>-10.182511940254145</v>
      </c>
      <c r="H14" s="72"/>
      <c r="I14" s="37">
        <f>E14/C25*100-100</f>
        <v>8.7389697331792888</v>
      </c>
      <c r="J14" s="32"/>
      <c r="K14" s="72">
        <v>3991.9778920000008</v>
      </c>
      <c r="L14" s="72"/>
      <c r="M14" s="72">
        <v>3684.3296969999997</v>
      </c>
      <c r="N14" s="32"/>
      <c r="O14" s="37">
        <f>M14/K14*100-100</f>
        <v>-7.7066607912968124</v>
      </c>
      <c r="P14" s="72"/>
      <c r="Q14" s="37">
        <f>M14/K25*100-100</f>
        <v>16.937544540798768</v>
      </c>
      <c r="R14" s="32"/>
      <c r="S14" s="72">
        <v>1154.4312070000001</v>
      </c>
      <c r="T14" s="72"/>
      <c r="U14" s="72">
        <v>938.04568100000006</v>
      </c>
      <c r="V14" s="32"/>
      <c r="W14" s="37">
        <f>U14/S14*100-100</f>
        <v>-18.743908228392172</v>
      </c>
      <c r="X14" s="72"/>
      <c r="Y14" s="37">
        <f>U14/S25*100-100</f>
        <v>-14.739371979965483</v>
      </c>
      <c r="Z14" s="32"/>
      <c r="AA14" s="72">
        <v>3697.084041000001</v>
      </c>
      <c r="AB14" s="72"/>
      <c r="AC14" s="72">
        <v>3430.0120339999994</v>
      </c>
      <c r="AD14" s="32"/>
      <c r="AE14" s="37">
        <f>AC14/AA14*100-100</f>
        <v>-7.2238554503554866</v>
      </c>
      <c r="AF14" s="72"/>
      <c r="AG14" s="37">
        <f>AC14/AA25*100-100</f>
        <v>18.251883709699015</v>
      </c>
      <c r="AH14" s="32"/>
      <c r="AI14" s="72">
        <v>1449.3250580000001</v>
      </c>
      <c r="AJ14" s="72"/>
      <c r="AK14" s="72">
        <v>1192.3633440000001</v>
      </c>
      <c r="AL14" s="32"/>
      <c r="AM14" s="37">
        <f>AK14/AI14*100-100</f>
        <v>-17.729750312507193</v>
      </c>
      <c r="AN14" s="72"/>
      <c r="AO14" s="37">
        <f>AK14/AI25*100-100</f>
        <v>-11.695958243896982</v>
      </c>
      <c r="AP14" s="32"/>
      <c r="AQ14" s="73" t="s">
        <v>524</v>
      </c>
    </row>
    <row r="15" spans="1:46" ht="13.5" customHeight="1">
      <c r="A15" s="71" t="s">
        <v>328</v>
      </c>
      <c r="B15" s="32"/>
      <c r="C15" s="72">
        <f t="shared" ref="C15:C25" si="0">K15+S15</f>
        <v>4876.0079610000012</v>
      </c>
      <c r="D15" s="72"/>
      <c r="E15" s="72">
        <f t="shared" ref="E15:E17" si="1">M15+U15</f>
        <v>4989.8867109999992</v>
      </c>
      <c r="F15" s="32"/>
      <c r="G15" s="37">
        <f t="shared" ref="G15:G17" si="2">E15/C15*100-100</f>
        <v>2.3354914698835501</v>
      </c>
      <c r="H15" s="72"/>
      <c r="I15" s="37">
        <f t="shared" ref="I15:I17" si="3">E15/E14*100-100</f>
        <v>7.9507028950775833</v>
      </c>
      <c r="J15" s="32"/>
      <c r="K15" s="72">
        <v>3838.2823140000005</v>
      </c>
      <c r="L15" s="72"/>
      <c r="M15" s="72">
        <v>3820.5568629999998</v>
      </c>
      <c r="N15" s="32"/>
      <c r="O15" s="37">
        <f t="shared" ref="O15:O17" si="4">M15/K15*100-100</f>
        <v>-0.46180685916061748</v>
      </c>
      <c r="P15" s="72"/>
      <c r="Q15" s="37">
        <f t="shared" ref="Q15:Q17" si="5">M15/M14*100-100</f>
        <v>3.6974749059760939</v>
      </c>
      <c r="R15" s="32"/>
      <c r="S15" s="72">
        <v>1037.7256470000002</v>
      </c>
      <c r="T15" s="72"/>
      <c r="U15" s="72">
        <v>1169.3298479999996</v>
      </c>
      <c r="V15" s="32"/>
      <c r="W15" s="37">
        <f t="shared" ref="W15:W17" si="6">U15/S15*100-100</f>
        <v>12.681984046598345</v>
      </c>
      <c r="X15" s="72"/>
      <c r="Y15" s="37">
        <f t="shared" ref="Y15:Y17" si="7">U15/U14*100-100</f>
        <v>24.65595990521912</v>
      </c>
      <c r="Z15" s="32"/>
      <c r="AA15" s="72">
        <v>3546.7074230000007</v>
      </c>
      <c r="AB15" s="72"/>
      <c r="AC15" s="72">
        <v>3575.2014369999997</v>
      </c>
      <c r="AD15" s="32"/>
      <c r="AE15" s="37">
        <f t="shared" ref="AE15:AE17" si="8">AC15/AA15*100-100</f>
        <v>0.80339341822272559</v>
      </c>
      <c r="AF15" s="72"/>
      <c r="AG15" s="37">
        <f t="shared" ref="AG15:AG17" si="9">AC15/AC14*100-100</f>
        <v>4.2329123501845061</v>
      </c>
      <c r="AH15" s="32"/>
      <c r="AI15" s="72">
        <v>1329.3005380000002</v>
      </c>
      <c r="AJ15" s="72"/>
      <c r="AK15" s="72">
        <v>1414.6852739999995</v>
      </c>
      <c r="AL15" s="32"/>
      <c r="AM15" s="37">
        <f t="shared" ref="AM15:AM17" si="10">AK15/AI15*100-100</f>
        <v>6.4232830393994362</v>
      </c>
      <c r="AN15" s="72"/>
      <c r="AO15" s="37">
        <f t="shared" ref="AO15:AO17" si="11">AK15/AK14*100-100</f>
        <v>18.645485129908465</v>
      </c>
      <c r="AP15" s="32"/>
      <c r="AQ15" s="73" t="s">
        <v>525</v>
      </c>
    </row>
    <row r="16" spans="1:46" ht="13.5" customHeight="1">
      <c r="A16" s="71" t="s">
        <v>329</v>
      </c>
      <c r="B16" s="32"/>
      <c r="C16" s="72">
        <f t="shared" si="0"/>
        <v>4508.7815109999992</v>
      </c>
      <c r="D16" s="72"/>
      <c r="E16" s="72">
        <f t="shared" si="1"/>
        <v>5804.3642839999993</v>
      </c>
      <c r="F16" s="32"/>
      <c r="G16" s="37">
        <f t="shared" si="2"/>
        <v>28.734654137469022</v>
      </c>
      <c r="H16" s="72"/>
      <c r="I16" s="37">
        <f t="shared" si="3"/>
        <v>16.322566426298167</v>
      </c>
      <c r="J16" s="32"/>
      <c r="K16" s="72">
        <v>3384.9053599999997</v>
      </c>
      <c r="L16" s="72"/>
      <c r="M16" s="72">
        <v>4395.993743</v>
      </c>
      <c r="N16" s="32"/>
      <c r="O16" s="37">
        <f t="shared" si="4"/>
        <v>29.870506719277984</v>
      </c>
      <c r="P16" s="72"/>
      <c r="Q16" s="37">
        <f t="shared" si="5"/>
        <v>15.061597055989168</v>
      </c>
      <c r="R16" s="32"/>
      <c r="S16" s="72">
        <v>1123.8761509999997</v>
      </c>
      <c r="T16" s="72"/>
      <c r="U16" s="72">
        <v>1408.3705409999993</v>
      </c>
      <c r="V16" s="32"/>
      <c r="W16" s="37">
        <f t="shared" si="6"/>
        <v>25.313678001518497</v>
      </c>
      <c r="X16" s="72"/>
      <c r="Y16" s="37">
        <f t="shared" si="7"/>
        <v>20.442537527700196</v>
      </c>
      <c r="Z16" s="32"/>
      <c r="AA16" s="72">
        <v>3134.8690919999999</v>
      </c>
      <c r="AB16" s="72"/>
      <c r="AC16" s="72">
        <v>4083.5160619999997</v>
      </c>
      <c r="AD16" s="32"/>
      <c r="AE16" s="37">
        <f t="shared" si="8"/>
        <v>30.261135063690233</v>
      </c>
      <c r="AF16" s="72"/>
      <c r="AG16" s="37">
        <f t="shared" si="9"/>
        <v>14.21778979330837</v>
      </c>
      <c r="AH16" s="32"/>
      <c r="AI16" s="72">
        <v>1373.9124189999998</v>
      </c>
      <c r="AJ16" s="72"/>
      <c r="AK16" s="72">
        <v>1720.8482219999994</v>
      </c>
      <c r="AL16" s="32"/>
      <c r="AM16" s="37">
        <f t="shared" si="10"/>
        <v>25.251668024990721</v>
      </c>
      <c r="AN16" s="72"/>
      <c r="AO16" s="37">
        <f t="shared" si="11"/>
        <v>21.641771044546829</v>
      </c>
      <c r="AP16" s="32"/>
      <c r="AQ16" s="73" t="s">
        <v>526</v>
      </c>
    </row>
    <row r="17" spans="1:43" ht="13.5" customHeight="1">
      <c r="A17" s="71" t="s">
        <v>330</v>
      </c>
      <c r="B17" s="32"/>
      <c r="C17" s="72">
        <f t="shared" si="0"/>
        <v>2926.2735120000002</v>
      </c>
      <c r="D17" s="72"/>
      <c r="E17" s="72">
        <f t="shared" si="1"/>
        <v>5337.8915369999995</v>
      </c>
      <c r="F17" s="32"/>
      <c r="G17" s="37">
        <f t="shared" si="2"/>
        <v>82.412597971805695</v>
      </c>
      <c r="H17" s="72"/>
      <c r="I17" s="37">
        <f t="shared" si="3"/>
        <v>-8.0365863370404469</v>
      </c>
      <c r="J17" s="32"/>
      <c r="K17" s="72">
        <v>2111.8739670000004</v>
      </c>
      <c r="L17" s="72"/>
      <c r="M17" s="72">
        <v>4070.8533859999993</v>
      </c>
      <c r="N17" s="32"/>
      <c r="O17" s="37">
        <f t="shared" si="4"/>
        <v>92.760242780150634</v>
      </c>
      <c r="P17" s="72"/>
      <c r="Q17" s="37">
        <f t="shared" si="5"/>
        <v>-7.3962879842070066</v>
      </c>
      <c r="R17" s="32"/>
      <c r="S17" s="72">
        <v>814.39954499999988</v>
      </c>
      <c r="T17" s="72"/>
      <c r="U17" s="72">
        <v>1267.0381510000002</v>
      </c>
      <c r="V17" s="32"/>
      <c r="W17" s="37">
        <f t="shared" si="6"/>
        <v>55.579427662867914</v>
      </c>
      <c r="X17" s="72"/>
      <c r="Y17" s="37">
        <f t="shared" si="7"/>
        <v>-10.035170850680203</v>
      </c>
      <c r="Z17" s="32"/>
      <c r="AA17" s="72">
        <v>1944.9905230000004</v>
      </c>
      <c r="AB17" s="72"/>
      <c r="AC17" s="72">
        <v>3771.8572279999994</v>
      </c>
      <c r="AD17" s="32"/>
      <c r="AE17" s="37">
        <f t="shared" si="8"/>
        <v>93.926766397925462</v>
      </c>
      <c r="AF17" s="72"/>
      <c r="AG17" s="37">
        <f t="shared" si="9"/>
        <v>-7.6321197043940998</v>
      </c>
      <c r="AH17" s="32"/>
      <c r="AI17" s="72">
        <v>981.28298899999982</v>
      </c>
      <c r="AJ17" s="72"/>
      <c r="AK17" s="72">
        <v>1566.0343090000001</v>
      </c>
      <c r="AL17" s="32"/>
      <c r="AM17" s="37">
        <f t="shared" si="10"/>
        <v>59.59048781594646</v>
      </c>
      <c r="AN17" s="72"/>
      <c r="AO17" s="37">
        <f t="shared" si="11"/>
        <v>-8.9963723134206361</v>
      </c>
      <c r="AP17" s="32"/>
      <c r="AQ17" s="73" t="s">
        <v>527</v>
      </c>
    </row>
    <row r="18" spans="1:43" ht="13.5" customHeight="1">
      <c r="A18" s="71" t="s">
        <v>331</v>
      </c>
      <c r="B18" s="32"/>
      <c r="C18" s="72">
        <f t="shared" si="0"/>
        <v>3423.2102460000001</v>
      </c>
      <c r="D18" s="72"/>
      <c r="E18" s="72"/>
      <c r="F18" s="32"/>
      <c r="G18" s="37"/>
      <c r="H18" s="72"/>
      <c r="I18" s="37"/>
      <c r="J18" s="32"/>
      <c r="K18" s="72">
        <v>2658.0246720000005</v>
      </c>
      <c r="L18" s="72"/>
      <c r="M18" s="72"/>
      <c r="N18" s="32"/>
      <c r="O18" s="37"/>
      <c r="P18" s="72"/>
      <c r="Q18" s="37"/>
      <c r="R18" s="32"/>
      <c r="S18" s="72">
        <v>765.18557399999963</v>
      </c>
      <c r="T18" s="72"/>
      <c r="U18" s="72"/>
      <c r="V18" s="32"/>
      <c r="W18" s="37"/>
      <c r="X18" s="72"/>
      <c r="Y18" s="37"/>
      <c r="Z18" s="32"/>
      <c r="AA18" s="72">
        <v>2486.8873180000005</v>
      </c>
      <c r="AB18" s="72"/>
      <c r="AC18" s="72"/>
      <c r="AD18" s="32"/>
      <c r="AE18" s="37"/>
      <c r="AF18" s="72"/>
      <c r="AG18" s="37"/>
      <c r="AH18" s="32"/>
      <c r="AI18" s="72">
        <v>936.32292799999959</v>
      </c>
      <c r="AJ18" s="72"/>
      <c r="AK18" s="72"/>
      <c r="AL18" s="32"/>
      <c r="AM18" s="37"/>
      <c r="AN18" s="72"/>
      <c r="AO18" s="37"/>
      <c r="AP18" s="32"/>
      <c r="AQ18" s="73" t="s">
        <v>528</v>
      </c>
    </row>
    <row r="19" spans="1:43" ht="13.5" customHeight="1">
      <c r="A19" s="71" t="s">
        <v>332</v>
      </c>
      <c r="B19" s="32"/>
      <c r="C19" s="72">
        <f t="shared" si="0"/>
        <v>4237.2236980000007</v>
      </c>
      <c r="D19" s="72"/>
      <c r="E19" s="72"/>
      <c r="F19" s="32"/>
      <c r="G19" s="37"/>
      <c r="H19" s="72"/>
      <c r="I19" s="37"/>
      <c r="J19" s="32"/>
      <c r="K19" s="72">
        <v>3344.1942650000005</v>
      </c>
      <c r="L19" s="72"/>
      <c r="M19" s="72"/>
      <c r="N19" s="32"/>
      <c r="O19" s="37"/>
      <c r="P19" s="72"/>
      <c r="Q19" s="37"/>
      <c r="R19" s="32"/>
      <c r="S19" s="72">
        <v>893.02943300000015</v>
      </c>
      <c r="T19" s="72"/>
      <c r="U19" s="72"/>
      <c r="V19" s="32"/>
      <c r="W19" s="37"/>
      <c r="X19" s="72"/>
      <c r="Y19" s="37"/>
      <c r="Z19" s="32"/>
      <c r="AA19" s="72">
        <v>3122.3628700000004</v>
      </c>
      <c r="AB19" s="72"/>
      <c r="AC19" s="72"/>
      <c r="AD19" s="32"/>
      <c r="AE19" s="37"/>
      <c r="AF19" s="72"/>
      <c r="AG19" s="37"/>
      <c r="AH19" s="32"/>
      <c r="AI19" s="72">
        <v>1114.8608280000001</v>
      </c>
      <c r="AJ19" s="72"/>
      <c r="AK19" s="72"/>
      <c r="AL19" s="32"/>
      <c r="AM19" s="37"/>
      <c r="AN19" s="72"/>
      <c r="AO19" s="37"/>
      <c r="AP19" s="32"/>
      <c r="AQ19" s="73" t="s">
        <v>529</v>
      </c>
    </row>
    <row r="20" spans="1:43" ht="13.5" customHeight="1">
      <c r="A20" s="71" t="s">
        <v>333</v>
      </c>
      <c r="B20" s="32"/>
      <c r="C20" s="72">
        <f t="shared" si="0"/>
        <v>5028.7653180000007</v>
      </c>
      <c r="D20" s="72"/>
      <c r="E20" s="72"/>
      <c r="F20" s="32"/>
      <c r="G20" s="37"/>
      <c r="H20" s="72"/>
      <c r="I20" s="37"/>
      <c r="J20" s="32"/>
      <c r="K20" s="72">
        <v>3900.022551</v>
      </c>
      <c r="L20" s="72"/>
      <c r="M20" s="72"/>
      <c r="N20" s="32"/>
      <c r="O20" s="37"/>
      <c r="P20" s="72"/>
      <c r="Q20" s="37"/>
      <c r="R20" s="32"/>
      <c r="S20" s="72">
        <v>1128.7427670000004</v>
      </c>
      <c r="T20" s="72"/>
      <c r="U20" s="72"/>
      <c r="V20" s="32"/>
      <c r="W20" s="37"/>
      <c r="X20" s="72"/>
      <c r="Y20" s="37"/>
      <c r="Z20" s="32"/>
      <c r="AA20" s="72">
        <v>3655.2523470000001</v>
      </c>
      <c r="AB20" s="72"/>
      <c r="AC20" s="72"/>
      <c r="AD20" s="32"/>
      <c r="AE20" s="37"/>
      <c r="AF20" s="72"/>
      <c r="AG20" s="37"/>
      <c r="AH20" s="32"/>
      <c r="AI20" s="72">
        <v>1373.5129710000003</v>
      </c>
      <c r="AJ20" s="72"/>
      <c r="AK20" s="72"/>
      <c r="AL20" s="32"/>
      <c r="AM20" s="37"/>
      <c r="AN20" s="72"/>
      <c r="AO20" s="37"/>
      <c r="AP20" s="32"/>
      <c r="AQ20" s="73" t="s">
        <v>530</v>
      </c>
    </row>
    <row r="21" spans="1:43" ht="13.5" customHeight="1">
      <c r="A21" s="71" t="s">
        <v>334</v>
      </c>
      <c r="B21" s="32"/>
      <c r="C21" s="72">
        <f t="shared" si="0"/>
        <v>3737.7648949999989</v>
      </c>
      <c r="D21" s="72"/>
      <c r="E21" s="72"/>
      <c r="F21" s="32"/>
      <c r="G21" s="37"/>
      <c r="H21" s="72"/>
      <c r="I21" s="37"/>
      <c r="J21" s="32"/>
      <c r="K21" s="72">
        <v>2823.6536169999995</v>
      </c>
      <c r="L21" s="72"/>
      <c r="M21" s="72"/>
      <c r="N21" s="32"/>
      <c r="O21" s="37"/>
      <c r="P21" s="72"/>
      <c r="Q21" s="37"/>
      <c r="R21" s="32"/>
      <c r="S21" s="72">
        <v>914.11127799999952</v>
      </c>
      <c r="T21" s="72"/>
      <c r="U21" s="72"/>
      <c r="V21" s="32"/>
      <c r="W21" s="37"/>
      <c r="X21" s="72"/>
      <c r="Y21" s="37"/>
      <c r="Z21" s="32"/>
      <c r="AA21" s="72">
        <v>2624.2750859999996</v>
      </c>
      <c r="AB21" s="72"/>
      <c r="AC21" s="72"/>
      <c r="AD21" s="32"/>
      <c r="AE21" s="37"/>
      <c r="AF21" s="72"/>
      <c r="AG21" s="37"/>
      <c r="AH21" s="32"/>
      <c r="AI21" s="72">
        <v>1113.4898089999995</v>
      </c>
      <c r="AJ21" s="72"/>
      <c r="AK21" s="72"/>
      <c r="AL21" s="32"/>
      <c r="AM21" s="37"/>
      <c r="AN21" s="72"/>
      <c r="AO21" s="37"/>
      <c r="AP21" s="32"/>
      <c r="AQ21" s="73" t="s">
        <v>531</v>
      </c>
    </row>
    <row r="22" spans="1:43" ht="13.5" customHeight="1">
      <c r="A22" s="71" t="s">
        <v>335</v>
      </c>
      <c r="B22" s="32"/>
      <c r="C22" s="72">
        <f t="shared" si="0"/>
        <v>5006.200777</v>
      </c>
      <c r="D22" s="72"/>
      <c r="E22" s="72"/>
      <c r="F22" s="32"/>
      <c r="G22" s="37"/>
      <c r="H22" s="72"/>
      <c r="I22" s="37"/>
      <c r="J22" s="32"/>
      <c r="K22" s="72">
        <v>3936.1800360000002</v>
      </c>
      <c r="L22" s="72"/>
      <c r="M22" s="72"/>
      <c r="N22" s="32"/>
      <c r="O22" s="37"/>
      <c r="P22" s="72"/>
      <c r="Q22" s="37"/>
      <c r="R22" s="32"/>
      <c r="S22" s="72">
        <v>1070.020741</v>
      </c>
      <c r="T22" s="72"/>
      <c r="U22" s="72"/>
      <c r="V22" s="32"/>
      <c r="W22" s="37"/>
      <c r="X22" s="72"/>
      <c r="Y22" s="37"/>
      <c r="Z22" s="32"/>
      <c r="AA22" s="72">
        <v>3631.4040610000002</v>
      </c>
      <c r="AB22" s="72"/>
      <c r="AC22" s="72"/>
      <c r="AD22" s="32"/>
      <c r="AE22" s="37"/>
      <c r="AF22" s="72"/>
      <c r="AG22" s="37"/>
      <c r="AH22" s="32"/>
      <c r="AI22" s="72">
        <v>1374.7967160000001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>
      <c r="A23" s="71" t="s">
        <v>336</v>
      </c>
      <c r="B23" s="32"/>
      <c r="C23" s="72">
        <f t="shared" si="0"/>
        <v>5450.0070860000005</v>
      </c>
      <c r="D23" s="72"/>
      <c r="E23" s="72"/>
      <c r="F23" s="32"/>
      <c r="G23" s="37"/>
      <c r="H23" s="72"/>
      <c r="I23" s="37"/>
      <c r="J23" s="32"/>
      <c r="K23" s="72">
        <v>4241.250239</v>
      </c>
      <c r="L23" s="72"/>
      <c r="M23" s="72"/>
      <c r="N23" s="32"/>
      <c r="O23" s="37"/>
      <c r="P23" s="72"/>
      <c r="Q23" s="37"/>
      <c r="R23" s="32"/>
      <c r="S23" s="72">
        <v>1208.7568470000003</v>
      </c>
      <c r="T23" s="72"/>
      <c r="U23" s="72"/>
      <c r="V23" s="32"/>
      <c r="W23" s="37"/>
      <c r="X23" s="72"/>
      <c r="Y23" s="37"/>
      <c r="Z23" s="32"/>
      <c r="AA23" s="72">
        <v>3892.0339009999998</v>
      </c>
      <c r="AB23" s="72"/>
      <c r="AC23" s="72"/>
      <c r="AD23" s="32"/>
      <c r="AE23" s="37"/>
      <c r="AF23" s="72"/>
      <c r="AG23" s="37"/>
      <c r="AH23" s="32"/>
      <c r="AI23" s="72">
        <v>1557.9731850000003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>
      <c r="A24" s="71" t="s">
        <v>337</v>
      </c>
      <c r="B24" s="32"/>
      <c r="C24" s="72">
        <f t="shared" si="0"/>
        <v>5194.7695540000004</v>
      </c>
      <c r="D24" s="72"/>
      <c r="E24" s="72"/>
      <c r="F24" s="32"/>
      <c r="G24" s="37"/>
      <c r="H24" s="72"/>
      <c r="I24" s="37"/>
      <c r="J24" s="32"/>
      <c r="K24" s="72">
        <v>4075.6440290000005</v>
      </c>
      <c r="L24" s="72"/>
      <c r="M24" s="72"/>
      <c r="N24" s="32"/>
      <c r="O24" s="37"/>
      <c r="P24" s="72"/>
      <c r="Q24" s="37"/>
      <c r="R24" s="32"/>
      <c r="S24" s="72">
        <v>1119.1255250000004</v>
      </c>
      <c r="T24" s="72"/>
      <c r="U24" s="72"/>
      <c r="V24" s="32"/>
      <c r="W24" s="37"/>
      <c r="X24" s="72"/>
      <c r="Y24" s="37"/>
      <c r="Z24" s="32"/>
      <c r="AA24" s="72">
        <v>3755.9702540000008</v>
      </c>
      <c r="AB24" s="72"/>
      <c r="AC24" s="72"/>
      <c r="AD24" s="32"/>
      <c r="AE24" s="37"/>
      <c r="AF24" s="72"/>
      <c r="AG24" s="37"/>
      <c r="AH24" s="32"/>
      <c r="AI24" s="72">
        <v>1438.7993000000004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>
      <c r="A25" s="71" t="s">
        <v>338</v>
      </c>
      <c r="B25" s="32"/>
      <c r="C25" s="72">
        <f t="shared" si="0"/>
        <v>4250.8912760000003</v>
      </c>
      <c r="D25" s="72"/>
      <c r="E25" s="72"/>
      <c r="F25" s="32"/>
      <c r="G25" s="37"/>
      <c r="H25" s="72"/>
      <c r="I25" s="37"/>
      <c r="J25" s="32"/>
      <c r="K25" s="72">
        <v>3150.6815979999997</v>
      </c>
      <c r="L25" s="72"/>
      <c r="M25" s="72"/>
      <c r="N25" s="32"/>
      <c r="O25" s="37"/>
      <c r="P25" s="72"/>
      <c r="Q25" s="37"/>
      <c r="R25" s="32"/>
      <c r="S25" s="72">
        <v>1100.2096780000006</v>
      </c>
      <c r="T25" s="72"/>
      <c r="U25" s="72"/>
      <c r="V25" s="32"/>
      <c r="W25" s="37"/>
      <c r="X25" s="72"/>
      <c r="Y25" s="37"/>
      <c r="Z25" s="32"/>
      <c r="AA25" s="72">
        <v>2900.5982199999999</v>
      </c>
      <c r="AB25" s="72"/>
      <c r="AC25" s="72"/>
      <c r="AD25" s="32"/>
      <c r="AE25" s="37"/>
      <c r="AF25" s="72"/>
      <c r="AG25" s="37"/>
      <c r="AH25" s="32"/>
      <c r="AI25" s="72">
        <v>1350.2930560000007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7" spans="1:43" ht="14.4" thickTop="1"/>
  </sheetData>
  <mergeCells count="24">
    <mergeCell ref="AA5:AG5"/>
    <mergeCell ref="AI5:AO5"/>
    <mergeCell ref="AA7:AC9"/>
    <mergeCell ref="AE7:AG7"/>
    <mergeCell ref="AI7:AK9"/>
    <mergeCell ref="AM7:AO7"/>
    <mergeCell ref="AE9:AG9"/>
    <mergeCell ref="AM9:AO9"/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>
      <c r="A1" s="222" t="s">
        <v>665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1">
        <v>2019</v>
      </c>
      <c r="B10" s="32"/>
      <c r="C10" s="81" t="s">
        <v>297</v>
      </c>
      <c r="D10" s="82"/>
      <c r="E10" s="83">
        <f>SUM(E11:E22)</f>
        <v>59902.809944000001</v>
      </c>
      <c r="F10" s="84"/>
      <c r="G10" s="85">
        <v>8.1438763941517323</v>
      </c>
      <c r="H10" s="86"/>
      <c r="I10" s="87"/>
      <c r="J10" s="82"/>
      <c r="K10" s="83">
        <f>SUM(K11:K22)</f>
        <v>56398.691638000011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1">
        <v>2019</v>
      </c>
      <c r="Y10" s="220"/>
      <c r="Z10" s="220"/>
    </row>
    <row r="11" spans="1:26" ht="13.5" customHeight="1">
      <c r="A11" s="221"/>
      <c r="B11" s="32"/>
      <c r="C11" s="71" t="s">
        <v>327</v>
      </c>
      <c r="D11" s="32"/>
      <c r="E11" s="89">
        <v>4957.5918510000001</v>
      </c>
      <c r="F11" s="72"/>
      <c r="G11" s="90">
        <v>4.2211028979209289</v>
      </c>
      <c r="H11" s="91"/>
      <c r="I11" s="90">
        <v>13.78575577767019</v>
      </c>
      <c r="J11" s="32"/>
      <c r="K11" s="89">
        <v>4679.3293229999999</v>
      </c>
      <c r="L11" s="72"/>
      <c r="M11" s="90">
        <v>4.7550964945794192</v>
      </c>
      <c r="N11" s="91"/>
      <c r="O11" s="90">
        <v>15.944974064850442</v>
      </c>
      <c r="P11" s="80"/>
      <c r="Q11" s="90">
        <v>0.8307776261737132</v>
      </c>
      <c r="R11" s="32"/>
      <c r="S11" s="71" t="s">
        <v>524</v>
      </c>
      <c r="T11" s="32"/>
      <c r="U11" s="221"/>
    </row>
    <row r="12" spans="1:26" ht="13.5" customHeight="1">
      <c r="A12" s="221"/>
      <c r="B12" s="32"/>
      <c r="C12" s="71" t="s">
        <v>328</v>
      </c>
      <c r="D12" s="32"/>
      <c r="E12" s="89">
        <v>4851.5102399999996</v>
      </c>
      <c r="F12" s="72"/>
      <c r="G12" s="90">
        <v>5.7096473651006505</v>
      </c>
      <c r="H12" s="91"/>
      <c r="I12" s="90">
        <f>E12/E11*100-100</f>
        <v>-2.1397810507253183</v>
      </c>
      <c r="J12" s="32"/>
      <c r="K12" s="89">
        <v>4643.544824999999</v>
      </c>
      <c r="L12" s="72"/>
      <c r="M12" s="90">
        <v>8.3236367623896967</v>
      </c>
      <c r="N12" s="91"/>
      <c r="O12" s="90">
        <f>K12/K11*100-100</f>
        <v>-0.7647356176474176</v>
      </c>
      <c r="P12" s="80"/>
      <c r="Q12" s="90">
        <v>5.5952140071045875</v>
      </c>
      <c r="R12" s="32"/>
      <c r="S12" s="71" t="s">
        <v>525</v>
      </c>
      <c r="T12" s="32"/>
      <c r="U12" s="221"/>
    </row>
    <row r="13" spans="1:26" ht="13.5" customHeight="1">
      <c r="A13" s="221"/>
      <c r="B13" s="32"/>
      <c r="C13" s="71" t="s">
        <v>329</v>
      </c>
      <c r="D13" s="32"/>
      <c r="E13" s="89">
        <v>5174.1957240000011</v>
      </c>
      <c r="F13" s="72"/>
      <c r="G13" s="90">
        <v>4.8702414138321615</v>
      </c>
      <c r="H13" s="91"/>
      <c r="I13" s="90">
        <f t="shared" ref="I13:I22" si="0">E13/E12*100-100</f>
        <v>6.6512378215654735</v>
      </c>
      <c r="J13" s="32"/>
      <c r="K13" s="89">
        <v>4928.0378910000009</v>
      </c>
      <c r="L13" s="72"/>
      <c r="M13" s="90">
        <v>6.5794529974260598</v>
      </c>
      <c r="N13" s="91"/>
      <c r="O13" s="90">
        <f t="shared" ref="O13:O22" si="1">K13/K12*100-100</f>
        <v>6.1266355063128231</v>
      </c>
      <c r="P13" s="80"/>
      <c r="Q13" s="90">
        <v>4.9237843922963975</v>
      </c>
      <c r="R13" s="32"/>
      <c r="S13" s="71" t="s">
        <v>526</v>
      </c>
      <c r="T13" s="32"/>
      <c r="U13" s="221"/>
    </row>
    <row r="14" spans="1:26" ht="13.5" customHeight="1">
      <c r="A14" s="221"/>
      <c r="B14" s="32"/>
      <c r="C14" s="71" t="s">
        <v>330</v>
      </c>
      <c r="D14" s="32"/>
      <c r="E14" s="89">
        <v>4987.5420510000004</v>
      </c>
      <c r="F14" s="72"/>
      <c r="G14" s="90">
        <v>3.0186426162823494</v>
      </c>
      <c r="H14" s="91"/>
      <c r="I14" s="90">
        <f t="shared" si="0"/>
        <v>-3.6073949065016251</v>
      </c>
      <c r="J14" s="32"/>
      <c r="K14" s="89">
        <v>4669.0378650000002</v>
      </c>
      <c r="L14" s="72"/>
      <c r="M14" s="90">
        <v>4.4083249008660204</v>
      </c>
      <c r="N14" s="91"/>
      <c r="O14" s="90">
        <f t="shared" si="1"/>
        <v>-5.2556419355664588</v>
      </c>
      <c r="P14" s="80"/>
      <c r="Q14" s="90">
        <v>4.514377729542602</v>
      </c>
      <c r="R14" s="32"/>
      <c r="S14" s="71" t="s">
        <v>527</v>
      </c>
      <c r="T14" s="32"/>
      <c r="U14" s="221"/>
    </row>
    <row r="15" spans="1:26" ht="13.5" customHeight="1">
      <c r="A15" s="221"/>
      <c r="B15" s="32"/>
      <c r="C15" s="71" t="s">
        <v>331</v>
      </c>
      <c r="D15" s="32"/>
      <c r="E15" s="89">
        <v>5591.267388000002</v>
      </c>
      <c r="F15" s="72"/>
      <c r="G15" s="90">
        <v>8.2234637258494985</v>
      </c>
      <c r="H15" s="91"/>
      <c r="I15" s="90">
        <f t="shared" si="0"/>
        <v>12.104666603842574</v>
      </c>
      <c r="J15" s="32"/>
      <c r="K15" s="89">
        <v>5183.8989820000015</v>
      </c>
      <c r="L15" s="72"/>
      <c r="M15" s="90">
        <v>9.2326469167821585</v>
      </c>
      <c r="N15" s="91"/>
      <c r="O15" s="90">
        <f t="shared" si="1"/>
        <v>11.027135180451182</v>
      </c>
      <c r="P15" s="80"/>
      <c r="Q15" s="90">
        <v>5.4297352074253098</v>
      </c>
      <c r="R15" s="32"/>
      <c r="S15" s="71" t="s">
        <v>528</v>
      </c>
      <c r="T15" s="32"/>
      <c r="U15" s="221"/>
    </row>
    <row r="16" spans="1:26" ht="13.5" customHeight="1">
      <c r="A16" s="221"/>
      <c r="B16" s="32"/>
      <c r="C16" s="71" t="s">
        <v>332</v>
      </c>
      <c r="D16" s="32"/>
      <c r="E16" s="89">
        <v>4743.1022189999994</v>
      </c>
      <c r="F16" s="72"/>
      <c r="G16" s="90">
        <v>-8.1771214483798076</v>
      </c>
      <c r="H16" s="91"/>
      <c r="I16" s="90">
        <f t="shared" si="0"/>
        <v>-15.169461772125899</v>
      </c>
      <c r="J16" s="32"/>
      <c r="K16" s="89">
        <v>4492.3881869999996</v>
      </c>
      <c r="L16" s="72"/>
      <c r="M16" s="90">
        <v>-6.1180953681627699</v>
      </c>
      <c r="N16" s="91"/>
      <c r="O16" s="90">
        <f t="shared" si="1"/>
        <v>-13.339588549104207</v>
      </c>
      <c r="P16" s="80"/>
      <c r="Q16" s="90">
        <v>0.97944338797053376</v>
      </c>
      <c r="R16" s="32"/>
      <c r="S16" s="71" t="s">
        <v>529</v>
      </c>
      <c r="T16" s="32"/>
      <c r="U16" s="221"/>
    </row>
    <row r="17" spans="1:21" ht="13.5" customHeight="1">
      <c r="A17" s="221"/>
      <c r="B17" s="32"/>
      <c r="C17" s="71" t="s">
        <v>333</v>
      </c>
      <c r="D17" s="32"/>
      <c r="E17" s="89">
        <v>5400.8772149999986</v>
      </c>
      <c r="F17" s="72"/>
      <c r="G17" s="90">
        <v>1.6684202445791385</v>
      </c>
      <c r="H17" s="91"/>
      <c r="I17" s="90">
        <f t="shared" si="0"/>
        <v>13.868033317204791</v>
      </c>
      <c r="J17" s="32"/>
      <c r="K17" s="89">
        <v>5090.4563479999988</v>
      </c>
      <c r="L17" s="72"/>
      <c r="M17" s="90">
        <v>3.1814608815628844</v>
      </c>
      <c r="N17" s="91"/>
      <c r="O17" s="90">
        <f t="shared" si="1"/>
        <v>13.312922572690383</v>
      </c>
      <c r="P17" s="80"/>
      <c r="Q17" s="90">
        <v>0.58232622629945752</v>
      </c>
      <c r="R17" s="32"/>
      <c r="S17" s="71" t="s">
        <v>530</v>
      </c>
      <c r="T17" s="32"/>
      <c r="U17" s="221"/>
    </row>
    <row r="18" spans="1:21" ht="13.5" customHeight="1">
      <c r="A18" s="221"/>
      <c r="B18" s="32"/>
      <c r="C18" s="71" t="s">
        <v>334</v>
      </c>
      <c r="D18" s="32"/>
      <c r="E18" s="89">
        <v>3824.8826560000002</v>
      </c>
      <c r="F18" s="72"/>
      <c r="G18" s="90">
        <v>-5.2059143187717609</v>
      </c>
      <c r="H18" s="91"/>
      <c r="I18" s="90">
        <f t="shared" si="0"/>
        <v>-29.180344160073616</v>
      </c>
      <c r="J18" s="32"/>
      <c r="K18" s="89">
        <v>3607.4317919999994</v>
      </c>
      <c r="L18" s="72"/>
      <c r="M18" s="90">
        <v>-0.87397566069221</v>
      </c>
      <c r="N18" s="91"/>
      <c r="O18" s="90">
        <f t="shared" si="1"/>
        <v>-29.133430376682597</v>
      </c>
      <c r="P18" s="80"/>
      <c r="Q18" s="90">
        <v>-3.7471606899493821</v>
      </c>
      <c r="R18" s="32"/>
      <c r="S18" s="71" t="s">
        <v>531</v>
      </c>
      <c r="T18" s="32"/>
      <c r="U18" s="221"/>
    </row>
    <row r="19" spans="1:21" ht="13.5" customHeight="1">
      <c r="A19" s="221"/>
      <c r="B19" s="32"/>
      <c r="C19" s="71" t="s">
        <v>335</v>
      </c>
      <c r="D19" s="32"/>
      <c r="E19" s="89">
        <v>4991.6393520000001</v>
      </c>
      <c r="F19" s="72"/>
      <c r="G19" s="90">
        <v>6.3237953538824598</v>
      </c>
      <c r="H19" s="91"/>
      <c r="I19" s="90">
        <f t="shared" si="0"/>
        <v>30.504378851197885</v>
      </c>
      <c r="J19" s="32"/>
      <c r="K19" s="89">
        <v>4770.1534440000014</v>
      </c>
      <c r="L19" s="72"/>
      <c r="M19" s="90">
        <v>7.6071139571914017</v>
      </c>
      <c r="N19" s="91"/>
      <c r="O19" s="90">
        <f t="shared" si="1"/>
        <v>32.231285829949854</v>
      </c>
      <c r="P19" s="80"/>
      <c r="Q19" s="90">
        <v>1.249555043151517</v>
      </c>
      <c r="R19" s="32"/>
      <c r="S19" s="71" t="s">
        <v>532</v>
      </c>
      <c r="T19" s="32"/>
      <c r="U19" s="221"/>
    </row>
    <row r="20" spans="1:21" ht="13.5" customHeight="1">
      <c r="A20" s="221"/>
      <c r="B20" s="32"/>
      <c r="C20" s="71" t="s">
        <v>336</v>
      </c>
      <c r="D20" s="32"/>
      <c r="E20" s="89">
        <v>5574.2449900000001</v>
      </c>
      <c r="F20" s="72"/>
      <c r="G20" s="90">
        <v>7.8720580233802906</v>
      </c>
      <c r="H20" s="91"/>
      <c r="I20" s="90">
        <f t="shared" si="0"/>
        <v>11.671629236726957</v>
      </c>
      <c r="J20" s="32"/>
      <c r="K20" s="89">
        <v>5326.2916270000005</v>
      </c>
      <c r="L20" s="72"/>
      <c r="M20" s="90">
        <v>6.8398728973361216</v>
      </c>
      <c r="N20" s="91"/>
      <c r="O20" s="90">
        <f t="shared" si="1"/>
        <v>11.658706360893305</v>
      </c>
      <c r="P20" s="80"/>
      <c r="Q20" s="90">
        <v>3.5519264043381895</v>
      </c>
      <c r="R20" s="32"/>
      <c r="S20" s="71" t="s">
        <v>533</v>
      </c>
      <c r="T20" s="32"/>
      <c r="U20" s="221"/>
    </row>
    <row r="21" spans="1:21" ht="13.5" customHeight="1">
      <c r="A21" s="221"/>
      <c r="B21" s="32"/>
      <c r="C21" s="71" t="s">
        <v>337</v>
      </c>
      <c r="D21" s="32"/>
      <c r="E21" s="89">
        <v>5219.4429939999991</v>
      </c>
      <c r="F21" s="72"/>
      <c r="G21" s="90">
        <v>8.0591781502207738</v>
      </c>
      <c r="H21" s="91"/>
      <c r="I21" s="90">
        <f t="shared" si="0"/>
        <v>-6.3650233643570289</v>
      </c>
      <c r="J21" s="32"/>
      <c r="K21" s="89">
        <v>4867.7707689999997</v>
      </c>
      <c r="L21" s="72"/>
      <c r="M21" s="90">
        <v>5.5828672267920041</v>
      </c>
      <c r="N21" s="91"/>
      <c r="O21" s="90">
        <f t="shared" si="1"/>
        <v>-8.6086322362761649</v>
      </c>
      <c r="P21" s="80"/>
      <c r="Q21" s="90">
        <v>7.4388479596703121</v>
      </c>
      <c r="R21" s="32"/>
      <c r="S21" s="71" t="s">
        <v>534</v>
      </c>
      <c r="T21" s="32"/>
      <c r="U21" s="221"/>
    </row>
    <row r="22" spans="1:21" ht="13.5" customHeight="1">
      <c r="A22" s="221"/>
      <c r="B22" s="32"/>
      <c r="C22" s="71" t="s">
        <v>338</v>
      </c>
      <c r="D22" s="32"/>
      <c r="E22" s="89">
        <v>4586.5132640000011</v>
      </c>
      <c r="F22" s="72"/>
      <c r="G22" s="90">
        <v>5.2688268444850479</v>
      </c>
      <c r="H22" s="91"/>
      <c r="I22" s="90">
        <f t="shared" si="0"/>
        <v>-12.126384572598667</v>
      </c>
      <c r="J22" s="32"/>
      <c r="K22" s="89">
        <v>4140.3505850000001</v>
      </c>
      <c r="L22" s="72"/>
      <c r="M22" s="90">
        <v>2.5900953022564863</v>
      </c>
      <c r="N22" s="91"/>
      <c r="O22" s="90">
        <f t="shared" si="1"/>
        <v>-14.943599822582357</v>
      </c>
      <c r="P22" s="80"/>
      <c r="Q22" s="90">
        <v>7.1448802806311846</v>
      </c>
      <c r="R22" s="32"/>
      <c r="S22" s="71" t="s">
        <v>535</v>
      </c>
      <c r="T22" s="32"/>
      <c r="U22" s="221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1">
        <v>2020</v>
      </c>
      <c r="B24" s="32"/>
      <c r="C24" s="81" t="s">
        <v>297</v>
      </c>
      <c r="D24" s="82"/>
      <c r="E24" s="83">
        <f>SUM(E25:E36)</f>
        <v>53786.304932999999</v>
      </c>
      <c r="F24" s="84"/>
      <c r="G24" s="85">
        <f t="shared" ref="G24:G36" si="2">E24/E10*100-100</f>
        <v>-10.210714683865419</v>
      </c>
      <c r="H24" s="86"/>
      <c r="I24" s="87"/>
      <c r="J24" s="82"/>
      <c r="K24" s="83">
        <f>SUM(K25:K36)</f>
        <v>51406.848098000002</v>
      </c>
      <c r="L24" s="84"/>
      <c r="M24" s="85">
        <f t="shared" ref="M24:M36" si="3">K24/K10*100-100</f>
        <v>-8.8509917429301339</v>
      </c>
      <c r="N24" s="86"/>
      <c r="O24" s="87"/>
      <c r="P24" s="88"/>
      <c r="Q24" s="87"/>
      <c r="R24" s="32"/>
      <c r="S24" s="81" t="s">
        <v>297</v>
      </c>
      <c r="T24" s="32"/>
      <c r="U24" s="221">
        <v>2020</v>
      </c>
    </row>
    <row r="25" spans="1:21" ht="13.5" customHeight="1">
      <c r="A25" s="221"/>
      <c r="B25" s="32"/>
      <c r="C25" s="71" t="s">
        <v>327</v>
      </c>
      <c r="D25" s="32"/>
      <c r="E25" s="72">
        <v>5146.4090990000004</v>
      </c>
      <c r="F25" s="72"/>
      <c r="G25" s="90">
        <f t="shared" si="2"/>
        <v>3.8086485066719291</v>
      </c>
      <c r="H25" s="91"/>
      <c r="I25" s="90">
        <f>E25/E22*100-100</f>
        <v>12.207439568411971</v>
      </c>
      <c r="J25" s="32"/>
      <c r="K25" s="72">
        <v>4733.5357030000014</v>
      </c>
      <c r="L25" s="72"/>
      <c r="M25" s="90">
        <f t="shared" si="3"/>
        <v>1.1584219929459607</v>
      </c>
      <c r="N25" s="91"/>
      <c r="O25" s="90">
        <f>K25/K22*100-100</f>
        <v>14.326929708538216</v>
      </c>
      <c r="P25" s="80"/>
      <c r="Q25" s="90">
        <v>5.709903612178806</v>
      </c>
      <c r="R25" s="32"/>
      <c r="S25" s="71" t="s">
        <v>524</v>
      </c>
      <c r="T25" s="32"/>
      <c r="U25" s="221"/>
    </row>
    <row r="26" spans="1:21" ht="13.5" customHeight="1">
      <c r="A26" s="221"/>
      <c r="B26" s="32"/>
      <c r="C26" s="71" t="s">
        <v>328</v>
      </c>
      <c r="D26" s="32"/>
      <c r="E26" s="72">
        <v>4876.0079610000012</v>
      </c>
      <c r="F26" s="72"/>
      <c r="G26" s="90">
        <f t="shared" si="2"/>
        <v>0.5049504131315814</v>
      </c>
      <c r="H26" s="91"/>
      <c r="I26" s="90">
        <f>E26/E25*100-100</f>
        <v>-5.2541710695432471</v>
      </c>
      <c r="J26" s="32"/>
      <c r="K26" s="72">
        <v>4578.1898140000003</v>
      </c>
      <c r="L26" s="72"/>
      <c r="M26" s="90">
        <f t="shared" si="3"/>
        <v>-1.40743792647676</v>
      </c>
      <c r="N26" s="91"/>
      <c r="O26" s="90">
        <f>K26/K25*100-100</f>
        <v>-3.281815090177659</v>
      </c>
      <c r="P26" s="80"/>
      <c r="Q26" s="90">
        <v>3.126313391409056</v>
      </c>
      <c r="R26" s="32"/>
      <c r="S26" s="71" t="s">
        <v>525</v>
      </c>
      <c r="T26" s="32"/>
      <c r="U26" s="221"/>
    </row>
    <row r="27" spans="1:21" ht="13.5" customHeight="1">
      <c r="A27" s="221"/>
      <c r="B27" s="32"/>
      <c r="C27" s="71" t="s">
        <v>329</v>
      </c>
      <c r="D27" s="32"/>
      <c r="E27" s="72">
        <v>4508.7815109999992</v>
      </c>
      <c r="F27" s="72"/>
      <c r="G27" s="90">
        <f t="shared" si="2"/>
        <v>-12.860244345097797</v>
      </c>
      <c r="H27" s="91"/>
      <c r="I27" s="90">
        <f t="shared" ref="I27:I36" si="4">E27/E26*100-100</f>
        <v>-7.5312930769844115</v>
      </c>
      <c r="J27" s="32"/>
      <c r="K27" s="72">
        <v>4276.3454979999997</v>
      </c>
      <c r="L27" s="72"/>
      <c r="M27" s="90">
        <f t="shared" si="3"/>
        <v>-13.224175775721548</v>
      </c>
      <c r="N27" s="91"/>
      <c r="O27" s="90">
        <f t="shared" ref="O27:O36" si="5">K27/K26*100-100</f>
        <v>-6.593093084016914</v>
      </c>
      <c r="P27" s="80"/>
      <c r="Q27" s="90">
        <v>-3.0173547211175133</v>
      </c>
      <c r="R27" s="32"/>
      <c r="S27" s="71" t="s">
        <v>526</v>
      </c>
      <c r="T27" s="32"/>
      <c r="U27" s="221"/>
    </row>
    <row r="28" spans="1:21" ht="13.5" customHeight="1">
      <c r="A28" s="221"/>
      <c r="B28" s="32"/>
      <c r="C28" s="71" t="s">
        <v>330</v>
      </c>
      <c r="D28" s="32"/>
      <c r="E28" s="72">
        <v>2926.2735120000002</v>
      </c>
      <c r="F28" s="72"/>
      <c r="G28" s="90">
        <f t="shared" si="2"/>
        <v>-41.328344060512066</v>
      </c>
      <c r="H28" s="91"/>
      <c r="I28" s="90">
        <f t="shared" si="4"/>
        <v>-35.098351852694137</v>
      </c>
      <c r="J28" s="32"/>
      <c r="K28" s="72">
        <v>2779.6170660000007</v>
      </c>
      <c r="L28" s="72"/>
      <c r="M28" s="90">
        <f t="shared" si="3"/>
        <v>-40.467026690090876</v>
      </c>
      <c r="N28" s="91"/>
      <c r="O28" s="90">
        <f t="shared" si="5"/>
        <v>-35.000175563457219</v>
      </c>
      <c r="P28" s="80"/>
      <c r="Q28" s="90">
        <v>-17.998670429611224</v>
      </c>
      <c r="R28" s="32"/>
      <c r="S28" s="71" t="s">
        <v>527</v>
      </c>
      <c r="T28" s="32"/>
      <c r="U28" s="221"/>
    </row>
    <row r="29" spans="1:21" ht="13.5" customHeight="1">
      <c r="A29" s="221"/>
      <c r="B29" s="32"/>
      <c r="C29" s="71" t="s">
        <v>331</v>
      </c>
      <c r="D29" s="32"/>
      <c r="E29" s="72">
        <v>3423.2102460000001</v>
      </c>
      <c r="F29" s="72"/>
      <c r="G29" s="90">
        <f t="shared" si="2"/>
        <v>-38.775772853451684</v>
      </c>
      <c r="H29" s="91"/>
      <c r="I29" s="90">
        <f t="shared" si="4"/>
        <v>16.981896325212674</v>
      </c>
      <c r="J29" s="32"/>
      <c r="K29" s="72">
        <v>3375.0395570000001</v>
      </c>
      <c r="L29" s="72"/>
      <c r="M29" s="90">
        <f t="shared" si="3"/>
        <v>-34.893801582185247</v>
      </c>
      <c r="N29" s="91"/>
      <c r="O29" s="90">
        <f t="shared" si="5"/>
        <v>21.421025877382462</v>
      </c>
      <c r="P29" s="80"/>
      <c r="Q29" s="90">
        <v>-31.071784991834846</v>
      </c>
      <c r="R29" s="32"/>
      <c r="S29" s="71" t="s">
        <v>528</v>
      </c>
      <c r="T29" s="32"/>
      <c r="U29" s="221"/>
    </row>
    <row r="30" spans="1:21" ht="13.5" customHeight="1">
      <c r="A30" s="221"/>
      <c r="B30" s="32"/>
      <c r="C30" s="71" t="s">
        <v>332</v>
      </c>
      <c r="D30" s="32"/>
      <c r="E30" s="72">
        <v>4237.2236980000007</v>
      </c>
      <c r="F30" s="72"/>
      <c r="G30" s="90">
        <f t="shared" si="2"/>
        <v>-10.665562276384051</v>
      </c>
      <c r="H30" s="91"/>
      <c r="I30" s="90">
        <f t="shared" si="4"/>
        <v>23.779242100340483</v>
      </c>
      <c r="J30" s="32"/>
      <c r="K30" s="72">
        <v>4125.2053520000009</v>
      </c>
      <c r="L30" s="72"/>
      <c r="M30" s="90">
        <f t="shared" si="3"/>
        <v>-8.1734440505953216</v>
      </c>
      <c r="N30" s="91"/>
      <c r="O30" s="90">
        <f t="shared" si="5"/>
        <v>22.226874154530108</v>
      </c>
      <c r="P30" s="80"/>
      <c r="Q30" s="90">
        <v>-30.904787259542886</v>
      </c>
      <c r="R30" s="32"/>
      <c r="S30" s="71" t="s">
        <v>529</v>
      </c>
      <c r="T30" s="32"/>
      <c r="U30" s="221"/>
    </row>
    <row r="31" spans="1:21" ht="13.5" customHeight="1">
      <c r="A31" s="221"/>
      <c r="B31" s="32"/>
      <c r="C31" s="71" t="s">
        <v>333</v>
      </c>
      <c r="D31" s="32"/>
      <c r="E31" s="72">
        <v>5028.7653180000007</v>
      </c>
      <c r="F31" s="72"/>
      <c r="G31" s="90">
        <f t="shared" si="2"/>
        <v>-6.8898418198903357</v>
      </c>
      <c r="H31" s="91"/>
      <c r="I31" s="90">
        <f t="shared" si="4"/>
        <v>18.680666313973788</v>
      </c>
      <c r="J31" s="32"/>
      <c r="K31" s="72">
        <v>4904.1375560000015</v>
      </c>
      <c r="L31" s="72"/>
      <c r="M31" s="90">
        <f t="shared" si="3"/>
        <v>-3.6601589182313887</v>
      </c>
      <c r="N31" s="91"/>
      <c r="O31" s="90">
        <f t="shared" si="5"/>
        <v>18.882264942819276</v>
      </c>
      <c r="P31" s="80"/>
      <c r="Q31" s="90">
        <v>-19.358117444597127</v>
      </c>
      <c r="R31" s="32"/>
      <c r="S31" s="71" t="s">
        <v>530</v>
      </c>
      <c r="T31" s="32"/>
      <c r="U31" s="221"/>
    </row>
    <row r="32" spans="1:21" ht="13.5" customHeight="1">
      <c r="A32" s="221"/>
      <c r="B32" s="32"/>
      <c r="C32" s="71" t="s">
        <v>334</v>
      </c>
      <c r="D32" s="32"/>
      <c r="E32" s="72">
        <v>3737.7648949999989</v>
      </c>
      <c r="F32" s="72"/>
      <c r="G32" s="90">
        <f t="shared" si="2"/>
        <v>-2.2776583972672171</v>
      </c>
      <c r="H32" s="91"/>
      <c r="I32" s="90">
        <f t="shared" si="4"/>
        <v>-25.672314004771408</v>
      </c>
      <c r="J32" s="32"/>
      <c r="K32" s="72">
        <v>3560.2183429999986</v>
      </c>
      <c r="L32" s="72"/>
      <c r="M32" s="90">
        <f t="shared" si="3"/>
        <v>-1.3087828605575709</v>
      </c>
      <c r="N32" s="91"/>
      <c r="O32" s="90">
        <f t="shared" si="5"/>
        <v>-27.403782982305941</v>
      </c>
      <c r="P32" s="80"/>
      <c r="Q32" s="90">
        <v>-6.9089964005793831</v>
      </c>
      <c r="R32" s="32"/>
      <c r="S32" s="71" t="s">
        <v>531</v>
      </c>
      <c r="T32" s="32"/>
      <c r="U32" s="221"/>
    </row>
    <row r="33" spans="1:21" ht="13.5" customHeight="1">
      <c r="A33" s="221"/>
      <c r="B33" s="32"/>
      <c r="C33" s="71" t="s">
        <v>335</v>
      </c>
      <c r="D33" s="32"/>
      <c r="E33" s="72">
        <v>5006.200777</v>
      </c>
      <c r="F33" s="72"/>
      <c r="G33" s="90">
        <f t="shared" si="2"/>
        <v>0.29171628743903</v>
      </c>
      <c r="H33" s="91"/>
      <c r="I33" s="90">
        <f t="shared" si="4"/>
        <v>33.935678610947008</v>
      </c>
      <c r="J33" s="32"/>
      <c r="K33" s="72">
        <v>4816.2603179999996</v>
      </c>
      <c r="L33" s="72"/>
      <c r="M33" s="90">
        <f t="shared" si="3"/>
        <v>0.96657003891547788</v>
      </c>
      <c r="N33" s="91"/>
      <c r="O33" s="90">
        <f t="shared" si="5"/>
        <v>35.279914151040629</v>
      </c>
      <c r="P33" s="80"/>
      <c r="Q33" s="90">
        <v>-3.1276341476058604</v>
      </c>
      <c r="R33" s="32"/>
      <c r="S33" s="71" t="s">
        <v>532</v>
      </c>
      <c r="T33" s="32"/>
      <c r="U33" s="221"/>
    </row>
    <row r="34" spans="1:21" ht="13.5" customHeight="1">
      <c r="A34" s="221"/>
      <c r="B34" s="32"/>
      <c r="C34" s="71" t="s">
        <v>336</v>
      </c>
      <c r="D34" s="32"/>
      <c r="E34" s="72">
        <v>5450.0070860000005</v>
      </c>
      <c r="F34" s="72"/>
      <c r="G34" s="90">
        <f t="shared" si="2"/>
        <v>-2.2287844223366307</v>
      </c>
      <c r="H34" s="91"/>
      <c r="I34" s="90">
        <f t="shared" si="4"/>
        <v>8.8651320386305912</v>
      </c>
      <c r="J34" s="32"/>
      <c r="K34" s="72">
        <v>5257.3072929999998</v>
      </c>
      <c r="L34" s="72"/>
      <c r="M34" s="90">
        <f t="shared" si="3"/>
        <v>-1.2951662963835133</v>
      </c>
      <c r="N34" s="91"/>
      <c r="O34" s="90">
        <f t="shared" si="5"/>
        <v>9.1574571530458542</v>
      </c>
      <c r="P34" s="80"/>
      <c r="Q34" s="90">
        <v>-1.3675034834998598</v>
      </c>
      <c r="R34" s="32"/>
      <c r="S34" s="71" t="s">
        <v>533</v>
      </c>
      <c r="T34" s="32"/>
      <c r="U34" s="221"/>
    </row>
    <row r="35" spans="1:21" ht="13.5" customHeight="1">
      <c r="A35" s="221"/>
      <c r="B35" s="32"/>
      <c r="C35" s="71" t="s">
        <v>337</v>
      </c>
      <c r="D35" s="32"/>
      <c r="E35" s="72">
        <v>5194.7695540000004</v>
      </c>
      <c r="F35" s="72"/>
      <c r="G35" s="90">
        <f t="shared" si="2"/>
        <v>-0.47272170667180546</v>
      </c>
      <c r="H35" s="91"/>
      <c r="I35" s="90">
        <f t="shared" si="4"/>
        <v>-4.683251378803817</v>
      </c>
      <c r="J35" s="32"/>
      <c r="K35" s="72">
        <v>4995.0312000000004</v>
      </c>
      <c r="L35" s="72"/>
      <c r="M35" s="90">
        <f t="shared" si="3"/>
        <v>2.6143472451588821</v>
      </c>
      <c r="N35" s="91"/>
      <c r="O35" s="90">
        <f t="shared" si="5"/>
        <v>-4.9887913789862637</v>
      </c>
      <c r="P35" s="80"/>
      <c r="Q35" s="90">
        <v>-0.85110632260125385</v>
      </c>
      <c r="R35" s="32"/>
      <c r="S35" s="71" t="s">
        <v>534</v>
      </c>
      <c r="T35" s="32"/>
      <c r="U35" s="221"/>
    </row>
    <row r="36" spans="1:21" ht="13.5" customHeight="1">
      <c r="A36" s="221"/>
      <c r="B36" s="32"/>
      <c r="C36" s="71" t="s">
        <v>338</v>
      </c>
      <c r="D36" s="32"/>
      <c r="E36" s="72">
        <v>4250.8912760000003</v>
      </c>
      <c r="F36" s="72"/>
      <c r="G36" s="90">
        <f t="shared" si="2"/>
        <v>-7.3175845938205697</v>
      </c>
      <c r="H36" s="91"/>
      <c r="I36" s="90">
        <f t="shared" si="4"/>
        <v>-18.169781511736332</v>
      </c>
      <c r="J36" s="32"/>
      <c r="K36" s="72">
        <v>4005.9603979999997</v>
      </c>
      <c r="L36" s="72"/>
      <c r="M36" s="90">
        <f t="shared" si="3"/>
        <v>-3.2458649150842547</v>
      </c>
      <c r="N36" s="91"/>
      <c r="O36" s="90">
        <f t="shared" si="5"/>
        <v>-19.801093574750865</v>
      </c>
      <c r="P36" s="80"/>
      <c r="Q36" s="90">
        <v>-3.1503705587923179</v>
      </c>
      <c r="R36" s="32"/>
      <c r="S36" s="71" t="s">
        <v>535</v>
      </c>
      <c r="T36" s="32"/>
      <c r="U36" s="221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1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1">
        <v>2021</v>
      </c>
    </row>
    <row r="39" spans="1:21" ht="13.5" customHeight="1">
      <c r="A39" s="221"/>
      <c r="B39" s="32"/>
      <c r="C39" s="71" t="s">
        <v>327</v>
      </c>
      <c r="D39" s="32"/>
      <c r="E39" s="72">
        <v>4622.3753779999997</v>
      </c>
      <c r="F39" s="72"/>
      <c r="G39" s="90">
        <f t="shared" ref="G39:G42" si="6">E39/E25*100-100</f>
        <v>-10.182511940254145</v>
      </c>
      <c r="H39" s="91"/>
      <c r="I39" s="90">
        <f>E39/E36*100-100</f>
        <v>8.7389697331792888</v>
      </c>
      <c r="J39" s="32"/>
      <c r="K39" s="72">
        <v>4373.2096099999999</v>
      </c>
      <c r="L39" s="72"/>
      <c r="M39" s="90">
        <f t="shared" ref="M39:M42" si="7">K39/K25*100-100</f>
        <v>-7.6121976384721393</v>
      </c>
      <c r="N39" s="91"/>
      <c r="O39" s="90">
        <f>K39/K36*100-100</f>
        <v>9.1675697089604711</v>
      </c>
      <c r="P39" s="80"/>
      <c r="Q39" s="90">
        <v>-5.9143093944397123</v>
      </c>
      <c r="R39" s="32"/>
      <c r="S39" s="71" t="s">
        <v>524</v>
      </c>
      <c r="T39" s="32"/>
      <c r="U39" s="221"/>
    </row>
    <row r="40" spans="1:21" ht="13.5" customHeight="1">
      <c r="A40" s="221"/>
      <c r="B40" s="32"/>
      <c r="C40" s="71" t="s">
        <v>328</v>
      </c>
      <c r="D40" s="32"/>
      <c r="E40" s="72">
        <v>4989.8867109999992</v>
      </c>
      <c r="F40" s="72"/>
      <c r="G40" s="90">
        <f t="shared" si="6"/>
        <v>2.3354914698835501</v>
      </c>
      <c r="H40" s="91"/>
      <c r="I40" s="90">
        <f t="shared" ref="I40:I42" si="8">E40/E39*100-100</f>
        <v>7.9507028950775833</v>
      </c>
      <c r="J40" s="32"/>
      <c r="K40" s="72">
        <v>4662.502113999999</v>
      </c>
      <c r="L40" s="72"/>
      <c r="M40" s="90">
        <f t="shared" si="7"/>
        <v>1.8416077844167518</v>
      </c>
      <c r="N40" s="91"/>
      <c r="O40" s="90">
        <f t="shared" ref="O40:O42" si="9">K40/K39*100-100</f>
        <v>6.6151072049802622</v>
      </c>
      <c r="P40" s="80"/>
      <c r="Q40" s="90">
        <v>-5.1049388453500768</v>
      </c>
      <c r="R40" s="32"/>
      <c r="S40" s="71" t="s">
        <v>525</v>
      </c>
      <c r="T40" s="32"/>
      <c r="U40" s="221"/>
    </row>
    <row r="41" spans="1:21" ht="13.5" customHeight="1">
      <c r="A41" s="221"/>
      <c r="B41" s="32"/>
      <c r="C41" s="71" t="s">
        <v>329</v>
      </c>
      <c r="D41" s="32"/>
      <c r="E41" s="72">
        <v>5804.3642839999993</v>
      </c>
      <c r="F41" s="72"/>
      <c r="G41" s="90">
        <f t="shared" si="6"/>
        <v>28.734654137469022</v>
      </c>
      <c r="H41" s="91"/>
      <c r="I41" s="90">
        <f t="shared" si="8"/>
        <v>16.322566426298167</v>
      </c>
      <c r="J41" s="32"/>
      <c r="K41" s="72">
        <v>5476.7484869999989</v>
      </c>
      <c r="L41" s="72"/>
      <c r="M41" s="90">
        <f t="shared" si="7"/>
        <v>28.070767190382895</v>
      </c>
      <c r="N41" s="91"/>
      <c r="O41" s="90">
        <f t="shared" si="9"/>
        <v>17.463721261489155</v>
      </c>
      <c r="P41" s="80"/>
      <c r="Q41" s="90">
        <v>6.0932881597740334</v>
      </c>
      <c r="R41" s="32"/>
      <c r="S41" s="71" t="s">
        <v>526</v>
      </c>
      <c r="T41" s="32"/>
      <c r="U41" s="221"/>
    </row>
    <row r="42" spans="1:21" ht="13.5" customHeight="1">
      <c r="A42" s="221"/>
      <c r="B42" s="32"/>
      <c r="C42" s="71" t="s">
        <v>330</v>
      </c>
      <c r="D42" s="32"/>
      <c r="E42" s="72">
        <v>5337.8915369999995</v>
      </c>
      <c r="F42" s="72"/>
      <c r="G42" s="90">
        <f t="shared" si="6"/>
        <v>82.412597971805695</v>
      </c>
      <c r="H42" s="91"/>
      <c r="I42" s="90">
        <f t="shared" si="8"/>
        <v>-8.0365863370404469</v>
      </c>
      <c r="J42" s="32"/>
      <c r="K42" s="72">
        <v>5062.7231089999996</v>
      </c>
      <c r="L42" s="72"/>
      <c r="M42" s="90">
        <f t="shared" si="7"/>
        <v>82.137430760759287</v>
      </c>
      <c r="N42" s="91"/>
      <c r="O42" s="90">
        <f t="shared" si="9"/>
        <v>-7.5596931095659983</v>
      </c>
      <c r="P42" s="80"/>
      <c r="Q42" s="90">
        <v>31.037771092277268</v>
      </c>
      <c r="R42" s="32"/>
      <c r="S42" s="71" t="s">
        <v>527</v>
      </c>
      <c r="T42" s="32"/>
      <c r="U42" s="221"/>
    </row>
    <row r="43" spans="1:21" ht="6.75" customHeight="1" thickBot="1">
      <c r="A43" s="7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3"/>
      <c r="R43" s="93"/>
      <c r="S43" s="93"/>
      <c r="T43" s="93"/>
      <c r="U43" s="74"/>
    </row>
    <row r="44" spans="1:21" ht="14.4" thickTop="1"/>
  </sheetData>
  <mergeCells count="18">
    <mergeCell ref="U24:U36"/>
    <mergeCell ref="U38:U42"/>
    <mergeCell ref="A38:A42"/>
    <mergeCell ref="A10:A22"/>
    <mergeCell ref="A24:A36"/>
    <mergeCell ref="U10:U22"/>
    <mergeCell ref="A4:A8"/>
    <mergeCell ref="C4:C8"/>
    <mergeCell ref="A1:U1"/>
    <mergeCell ref="S4:S8"/>
    <mergeCell ref="U4:U8"/>
    <mergeCell ref="Y10:Z10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="90" zoomScaleNormal="90" workbookViewId="0">
      <pane ySplit="8" topLeftCell="A18" activePane="bottomLeft" state="frozen"/>
      <selection activeCell="E25" sqref="E25"/>
      <selection pane="bottomLeft" sqref="A1:U1"/>
    </sheetView>
  </sheetViews>
  <sheetFormatPr defaultColWidth="9.109375" defaultRowHeight="13.8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>
      <c r="A1" s="224" t="s">
        <v>666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1">
        <v>2019</v>
      </c>
      <c r="B10" s="32"/>
      <c r="C10" s="81" t="s">
        <v>297</v>
      </c>
      <c r="D10" s="82"/>
      <c r="E10" s="83">
        <f>SUM(E11:E22)</f>
        <v>-20074.318401000004</v>
      </c>
      <c r="F10" s="84"/>
      <c r="G10" s="95">
        <f>SUM(G11:G22)</f>
        <v>-2485.0637190000039</v>
      </c>
      <c r="H10" s="86"/>
      <c r="I10" s="87"/>
      <c r="J10" s="82"/>
      <c r="K10" s="83">
        <f>SUM(K11:K22)</f>
        <v>-14635.544796999999</v>
      </c>
      <c r="L10" s="84"/>
      <c r="M10" s="95">
        <f>SUM(M11:M22)</f>
        <v>-2154.5873790000028</v>
      </c>
      <c r="N10" s="86"/>
      <c r="O10" s="87"/>
      <c r="P10" s="88"/>
      <c r="Q10" s="87"/>
      <c r="R10" s="32"/>
      <c r="S10" s="81" t="s">
        <v>297</v>
      </c>
      <c r="T10" s="32"/>
      <c r="U10" s="221">
        <v>2019</v>
      </c>
      <c r="Y10" s="220"/>
      <c r="Z10" s="220"/>
    </row>
    <row r="11" spans="1:26" ht="13.5" customHeight="1">
      <c r="A11" s="221"/>
      <c r="B11" s="32"/>
      <c r="C11" s="71" t="s">
        <v>327</v>
      </c>
      <c r="D11" s="32"/>
      <c r="E11" s="89">
        <v>-1783.8214769999986</v>
      </c>
      <c r="F11" s="72"/>
      <c r="G11" s="91">
        <v>-511.7629309999993</v>
      </c>
      <c r="H11" s="91"/>
      <c r="I11" s="91">
        <v>-179.03336699999909</v>
      </c>
      <c r="J11" s="32"/>
      <c r="K11" s="89">
        <v>-1254.9730199999976</v>
      </c>
      <c r="L11" s="72"/>
      <c r="M11" s="91">
        <v>-492.34098399999766</v>
      </c>
      <c r="N11" s="91"/>
      <c r="O11" s="91">
        <v>20.047554000002492</v>
      </c>
      <c r="P11" s="80"/>
      <c r="Q11" s="91">
        <v>-1731.8613759999971</v>
      </c>
      <c r="R11" s="32"/>
      <c r="S11" s="71" t="s">
        <v>524</v>
      </c>
      <c r="T11" s="32"/>
      <c r="U11" s="221"/>
    </row>
    <row r="12" spans="1:26" ht="13.5" customHeight="1">
      <c r="A12" s="221"/>
      <c r="B12" s="32"/>
      <c r="C12" s="71" t="s">
        <v>328</v>
      </c>
      <c r="D12" s="32"/>
      <c r="E12" s="89">
        <v>-1342.3418500000007</v>
      </c>
      <c r="F12" s="72"/>
      <c r="G12" s="91">
        <v>-282.70305300000018</v>
      </c>
      <c r="H12" s="91"/>
      <c r="I12" s="91">
        <v>441.47962699999789</v>
      </c>
      <c r="J12" s="32"/>
      <c r="K12" s="89">
        <v>-836.04460700000163</v>
      </c>
      <c r="L12" s="72"/>
      <c r="M12" s="91">
        <v>-142.69467000000168</v>
      </c>
      <c r="N12" s="91"/>
      <c r="O12" s="91">
        <v>418.928412999996</v>
      </c>
      <c r="P12" s="80"/>
      <c r="Q12" s="91">
        <v>-886.65121699999872</v>
      </c>
      <c r="R12" s="32"/>
      <c r="S12" s="71" t="s">
        <v>525</v>
      </c>
      <c r="T12" s="32"/>
      <c r="U12" s="221"/>
    </row>
    <row r="13" spans="1:26" ht="13.5" customHeight="1">
      <c r="A13" s="221"/>
      <c r="B13" s="32"/>
      <c r="C13" s="71" t="s">
        <v>329</v>
      </c>
      <c r="D13" s="32"/>
      <c r="E13" s="89">
        <v>-1623.5713409999998</v>
      </c>
      <c r="F13" s="72"/>
      <c r="G13" s="91">
        <v>-244.96979400000055</v>
      </c>
      <c r="H13" s="91"/>
      <c r="I13" s="91">
        <v>-281.22949099999914</v>
      </c>
      <c r="J13" s="32"/>
      <c r="K13" s="89">
        <v>-1186.1418530000001</v>
      </c>
      <c r="L13" s="72"/>
      <c r="M13" s="91">
        <v>-132.81838000000153</v>
      </c>
      <c r="N13" s="91"/>
      <c r="O13" s="91">
        <v>-350.09724599999845</v>
      </c>
      <c r="P13" s="80"/>
      <c r="Q13" s="91">
        <v>-1039.435778</v>
      </c>
      <c r="R13" s="32"/>
      <c r="S13" s="71" t="s">
        <v>526</v>
      </c>
      <c r="T13" s="32"/>
      <c r="U13" s="221"/>
    </row>
    <row r="14" spans="1:26" ht="13.5" customHeight="1">
      <c r="A14" s="221"/>
      <c r="B14" s="32"/>
      <c r="C14" s="71" t="s">
        <v>330</v>
      </c>
      <c r="D14" s="32"/>
      <c r="E14" s="89">
        <v>-1780.1674029999995</v>
      </c>
      <c r="F14" s="72"/>
      <c r="G14" s="91">
        <v>-425.5631259999991</v>
      </c>
      <c r="H14" s="91"/>
      <c r="I14" s="91">
        <v>-156.59606199999962</v>
      </c>
      <c r="J14" s="32"/>
      <c r="K14" s="89">
        <v>-1320.9053829999984</v>
      </c>
      <c r="L14" s="72"/>
      <c r="M14" s="91">
        <v>-276.28847699999824</v>
      </c>
      <c r="N14" s="91"/>
      <c r="O14" s="91">
        <v>-134.76352999999835</v>
      </c>
      <c r="P14" s="80"/>
      <c r="Q14" s="91">
        <v>-953.23597299999983</v>
      </c>
      <c r="R14" s="32"/>
      <c r="S14" s="71" t="s">
        <v>527</v>
      </c>
      <c r="T14" s="32"/>
      <c r="U14" s="221"/>
    </row>
    <row r="15" spans="1:26" ht="13.5" customHeight="1">
      <c r="A15" s="221"/>
      <c r="B15" s="32"/>
      <c r="C15" s="71" t="s">
        <v>331</v>
      </c>
      <c r="D15" s="32"/>
      <c r="E15" s="89">
        <v>-1620.428799999997</v>
      </c>
      <c r="F15" s="72"/>
      <c r="G15" s="91">
        <v>-441.11962499999754</v>
      </c>
      <c r="H15" s="91"/>
      <c r="I15" s="91">
        <v>159.73860300000251</v>
      </c>
      <c r="J15" s="32"/>
      <c r="K15" s="89">
        <v>-1185.1732829999974</v>
      </c>
      <c r="L15" s="72"/>
      <c r="M15" s="91">
        <v>-175.49095499999748</v>
      </c>
      <c r="N15" s="91"/>
      <c r="O15" s="91">
        <v>135.73210000000108</v>
      </c>
      <c r="P15" s="80"/>
      <c r="Q15" s="91">
        <v>-1111.6525449999972</v>
      </c>
      <c r="R15" s="32"/>
      <c r="S15" s="71" t="s">
        <v>528</v>
      </c>
      <c r="T15" s="32"/>
      <c r="U15" s="221"/>
    </row>
    <row r="16" spans="1:26" ht="13.5" customHeight="1">
      <c r="A16" s="221"/>
      <c r="B16" s="32"/>
      <c r="C16" s="71" t="s">
        <v>332</v>
      </c>
      <c r="D16" s="32"/>
      <c r="E16" s="89">
        <v>-1870.3339650000016</v>
      </c>
      <c r="F16" s="72"/>
      <c r="G16" s="91">
        <v>-135.30512300000191</v>
      </c>
      <c r="H16" s="91"/>
      <c r="I16" s="91">
        <v>-249.90516500000467</v>
      </c>
      <c r="J16" s="32"/>
      <c r="K16" s="89">
        <v>-1317.2492980000015</v>
      </c>
      <c r="L16" s="72"/>
      <c r="M16" s="91">
        <v>-283.24082500000168</v>
      </c>
      <c r="N16" s="91"/>
      <c r="O16" s="91">
        <v>-132.07601500000419</v>
      </c>
      <c r="P16" s="80"/>
      <c r="Q16" s="91">
        <v>-1001.9878739999986</v>
      </c>
      <c r="R16" s="32"/>
      <c r="S16" s="71" t="s">
        <v>529</v>
      </c>
      <c r="T16" s="32"/>
      <c r="U16" s="221"/>
    </row>
    <row r="17" spans="1:21" ht="13.5" customHeight="1">
      <c r="A17" s="221"/>
      <c r="B17" s="32"/>
      <c r="C17" s="71" t="s">
        <v>333</v>
      </c>
      <c r="D17" s="32"/>
      <c r="E17" s="89">
        <v>-1863.6370590000024</v>
      </c>
      <c r="F17" s="72"/>
      <c r="G17" s="91">
        <v>-567.90878600000178</v>
      </c>
      <c r="H17" s="91"/>
      <c r="I17" s="91">
        <v>6.6969059999992169</v>
      </c>
      <c r="J17" s="32"/>
      <c r="K17" s="89">
        <v>-1323.8549280000025</v>
      </c>
      <c r="L17" s="72"/>
      <c r="M17" s="91">
        <v>-438.53085300000294</v>
      </c>
      <c r="N17" s="91"/>
      <c r="O17" s="91">
        <v>-6.6056300000009287</v>
      </c>
      <c r="P17" s="80"/>
      <c r="Q17" s="91">
        <v>-1144.3335340000012</v>
      </c>
      <c r="R17" s="32"/>
      <c r="S17" s="71" t="s">
        <v>530</v>
      </c>
      <c r="T17" s="32"/>
      <c r="U17" s="221"/>
    </row>
    <row r="18" spans="1:21" ht="13.5" customHeight="1">
      <c r="A18" s="221"/>
      <c r="B18" s="32"/>
      <c r="C18" s="71" t="s">
        <v>334</v>
      </c>
      <c r="D18" s="32"/>
      <c r="E18" s="89">
        <v>-1622.7543060000021</v>
      </c>
      <c r="F18" s="72"/>
      <c r="G18" s="91">
        <v>103.04928199999858</v>
      </c>
      <c r="H18" s="91"/>
      <c r="I18" s="91">
        <v>240.88275300000032</v>
      </c>
      <c r="J18" s="32"/>
      <c r="K18" s="89">
        <v>-1285.6307510000015</v>
      </c>
      <c r="L18" s="72"/>
      <c r="M18" s="91">
        <v>-177.83225900000116</v>
      </c>
      <c r="N18" s="91"/>
      <c r="O18" s="91">
        <v>38.224177000000964</v>
      </c>
      <c r="P18" s="80"/>
      <c r="Q18" s="91">
        <v>-600.16462700000557</v>
      </c>
      <c r="R18" s="32"/>
      <c r="S18" s="71" t="s">
        <v>531</v>
      </c>
      <c r="T18" s="32"/>
      <c r="U18" s="221"/>
    </row>
    <row r="19" spans="1:21" ht="13.5" customHeight="1">
      <c r="A19" s="221"/>
      <c r="B19" s="32"/>
      <c r="C19" s="71" t="s">
        <v>335</v>
      </c>
      <c r="D19" s="32"/>
      <c r="E19" s="89">
        <v>-1731.2820610000017</v>
      </c>
      <c r="F19" s="72"/>
      <c r="G19" s="91">
        <v>-448.64445400000113</v>
      </c>
      <c r="H19" s="91"/>
      <c r="I19" s="91">
        <v>-108.52775499999962</v>
      </c>
      <c r="J19" s="32"/>
      <c r="K19" s="89">
        <v>-1138.296977</v>
      </c>
      <c r="L19" s="72"/>
      <c r="M19" s="91">
        <v>-177.9545279999993</v>
      </c>
      <c r="N19" s="91"/>
      <c r="O19" s="91">
        <v>147.33377400000154</v>
      </c>
      <c r="P19" s="80"/>
      <c r="Q19" s="91">
        <v>-913.50395800000479</v>
      </c>
      <c r="R19" s="32"/>
      <c r="S19" s="71" t="s">
        <v>532</v>
      </c>
      <c r="T19" s="32"/>
      <c r="U19" s="221"/>
    </row>
    <row r="20" spans="1:21" ht="13.5" customHeight="1">
      <c r="A20" s="221"/>
      <c r="B20" s="32"/>
      <c r="C20" s="71" t="s">
        <v>336</v>
      </c>
      <c r="D20" s="32"/>
      <c r="E20" s="89">
        <v>-1698.6810319999986</v>
      </c>
      <c r="F20" s="72"/>
      <c r="G20" s="91">
        <v>-68.195997999999236</v>
      </c>
      <c r="H20" s="91"/>
      <c r="I20" s="91">
        <v>32.601029000003109</v>
      </c>
      <c r="J20" s="32"/>
      <c r="K20" s="89">
        <v>-1197.437786999998</v>
      </c>
      <c r="L20" s="72"/>
      <c r="M20" s="91">
        <v>-61.9804499999982</v>
      </c>
      <c r="N20" s="91"/>
      <c r="O20" s="91">
        <v>-59.140809999998055</v>
      </c>
      <c r="P20" s="80"/>
      <c r="Q20" s="91">
        <v>-413.79117000000224</v>
      </c>
      <c r="R20" s="32"/>
      <c r="S20" s="71" t="s">
        <v>533</v>
      </c>
      <c r="T20" s="32"/>
      <c r="U20" s="221"/>
    </row>
    <row r="21" spans="1:21" ht="13.5" customHeight="1">
      <c r="A21" s="221"/>
      <c r="B21" s="32"/>
      <c r="C21" s="71" t="s">
        <v>337</v>
      </c>
      <c r="D21" s="32"/>
      <c r="E21" s="89">
        <v>-1708.1984790000015</v>
      </c>
      <c r="F21" s="72"/>
      <c r="G21" s="91">
        <v>362.37240699999802</v>
      </c>
      <c r="H21" s="91"/>
      <c r="I21" s="91">
        <v>-9.5174470000029032</v>
      </c>
      <c r="J21" s="32"/>
      <c r="K21" s="89">
        <v>-1386.5358080000015</v>
      </c>
      <c r="L21" s="72"/>
      <c r="M21" s="91">
        <v>132.86552999999822</v>
      </c>
      <c r="N21" s="91"/>
      <c r="O21" s="91">
        <v>-189.09802100000343</v>
      </c>
      <c r="P21" s="80"/>
      <c r="Q21" s="91">
        <v>-154.46804500000235</v>
      </c>
      <c r="R21" s="32"/>
      <c r="S21" s="71" t="s">
        <v>534</v>
      </c>
      <c r="T21" s="32"/>
      <c r="U21" s="221"/>
    </row>
    <row r="22" spans="1:21" ht="13.5" customHeight="1">
      <c r="A22" s="221"/>
      <c r="B22" s="32"/>
      <c r="C22" s="71" t="s">
        <v>338</v>
      </c>
      <c r="D22" s="32"/>
      <c r="E22" s="89">
        <v>-1429.1006279999992</v>
      </c>
      <c r="F22" s="72"/>
      <c r="G22" s="91">
        <v>175.68748200000027</v>
      </c>
      <c r="H22" s="91"/>
      <c r="I22" s="91">
        <v>279.09785100000227</v>
      </c>
      <c r="J22" s="32"/>
      <c r="K22" s="89">
        <v>-1203.3011020000013</v>
      </c>
      <c r="L22" s="72"/>
      <c r="M22" s="91">
        <v>71.719471999998859</v>
      </c>
      <c r="N22" s="91"/>
      <c r="O22" s="91">
        <v>183.23470600000019</v>
      </c>
      <c r="P22" s="80"/>
      <c r="Q22" s="91">
        <v>469.86389099999906</v>
      </c>
      <c r="R22" s="32"/>
      <c r="S22" s="71" t="s">
        <v>535</v>
      </c>
      <c r="T22" s="32"/>
      <c r="U22" s="221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1">
        <v>2020</v>
      </c>
      <c r="B24" s="32"/>
      <c r="C24" s="81" t="s">
        <v>297</v>
      </c>
      <c r="D24" s="82"/>
      <c r="E24" s="83">
        <f>SUM(E25:E36)</f>
        <v>-14122.322752999999</v>
      </c>
      <c r="F24" s="84"/>
      <c r="G24" s="95">
        <f>SUM(G25:G36)</f>
        <v>5951.9956480000019</v>
      </c>
      <c r="H24" s="86"/>
      <c r="I24" s="87"/>
      <c r="J24" s="82"/>
      <c r="K24" s="83">
        <f>SUM(K25:K36)</f>
        <v>-10765.069015000003</v>
      </c>
      <c r="L24" s="84"/>
      <c r="M24" s="95">
        <f>SUM(M25:M36)</f>
        <v>3870.4757820000004</v>
      </c>
      <c r="N24" s="86"/>
      <c r="O24" s="87"/>
      <c r="P24" s="88"/>
      <c r="Q24" s="87"/>
      <c r="R24" s="32"/>
      <c r="S24" s="81" t="s">
        <v>297</v>
      </c>
      <c r="T24" s="32"/>
      <c r="U24" s="221">
        <v>2020</v>
      </c>
    </row>
    <row r="25" spans="1:21" ht="13.5" customHeight="1">
      <c r="A25" s="221"/>
      <c r="B25" s="32"/>
      <c r="C25" s="71" t="s">
        <v>327</v>
      </c>
      <c r="D25" s="32"/>
      <c r="E25" s="89">
        <v>-1464.2194319999999</v>
      </c>
      <c r="F25" s="72"/>
      <c r="G25" s="91">
        <v>319.60204499999872</v>
      </c>
      <c r="H25" s="91"/>
      <c r="I25" s="91">
        <v>-35.118804000000637</v>
      </c>
      <c r="J25" s="32"/>
      <c r="K25" s="89">
        <v>-977.53962099999808</v>
      </c>
      <c r="L25" s="72"/>
      <c r="M25" s="91">
        <v>277.43339899999955</v>
      </c>
      <c r="N25" s="91"/>
      <c r="O25" s="91">
        <v>225.76148100000319</v>
      </c>
      <c r="P25" s="80"/>
      <c r="Q25" s="91">
        <v>857.66193399999702</v>
      </c>
      <c r="R25" s="32"/>
      <c r="S25" s="71" t="s">
        <v>524</v>
      </c>
      <c r="T25" s="32"/>
      <c r="U25" s="221"/>
    </row>
    <row r="26" spans="1:21" ht="13.5" customHeight="1">
      <c r="A26" s="221"/>
      <c r="B26" s="32"/>
      <c r="C26" s="71" t="s">
        <v>328</v>
      </c>
      <c r="D26" s="32"/>
      <c r="E26" s="89">
        <v>-1544.175855999998</v>
      </c>
      <c r="F26" s="72"/>
      <c r="G26" s="91">
        <v>-201.83400599999732</v>
      </c>
      <c r="H26" s="91"/>
      <c r="I26" s="91">
        <v>-79.956423999998151</v>
      </c>
      <c r="J26" s="32"/>
      <c r="K26" s="89">
        <v>-1129.7423439999975</v>
      </c>
      <c r="L26" s="72"/>
      <c r="M26" s="91">
        <v>-293.69773699999587</v>
      </c>
      <c r="N26" s="91"/>
      <c r="O26" s="91">
        <v>-152.20272299999942</v>
      </c>
      <c r="P26" s="80"/>
      <c r="Q26" s="91">
        <v>293.45552100000168</v>
      </c>
      <c r="R26" s="32"/>
      <c r="S26" s="71" t="s">
        <v>525</v>
      </c>
      <c r="T26" s="32"/>
      <c r="U26" s="221"/>
    </row>
    <row r="27" spans="1:21" ht="13.5" customHeight="1">
      <c r="A27" s="221"/>
      <c r="B27" s="32"/>
      <c r="C27" s="71" t="s">
        <v>329</v>
      </c>
      <c r="D27" s="32"/>
      <c r="E27" s="89">
        <v>-1556.4760180000021</v>
      </c>
      <c r="F27" s="72"/>
      <c r="G27" s="91">
        <v>67.095322999997734</v>
      </c>
      <c r="H27" s="91"/>
      <c r="I27" s="91">
        <v>-12.300162000004093</v>
      </c>
      <c r="J27" s="32"/>
      <c r="K27" s="89">
        <v>-1128.2534240000014</v>
      </c>
      <c r="L27" s="72"/>
      <c r="M27" s="91">
        <v>57.888428999998723</v>
      </c>
      <c r="N27" s="91"/>
      <c r="O27" s="91">
        <v>1.488919999996142</v>
      </c>
      <c r="P27" s="80"/>
      <c r="Q27" s="91">
        <v>184.86336199999914</v>
      </c>
      <c r="R27" s="32"/>
      <c r="S27" s="71" t="s">
        <v>526</v>
      </c>
      <c r="T27" s="32"/>
      <c r="U27" s="221"/>
    </row>
    <row r="28" spans="1:21" ht="13.5" customHeight="1">
      <c r="A28" s="221"/>
      <c r="B28" s="32"/>
      <c r="C28" s="71" t="s">
        <v>330</v>
      </c>
      <c r="D28" s="32"/>
      <c r="E28" s="89">
        <v>-1185.1282960000003</v>
      </c>
      <c r="F28" s="72"/>
      <c r="G28" s="91">
        <v>595.03910699999915</v>
      </c>
      <c r="H28" s="91"/>
      <c r="I28" s="91">
        <v>371.3477220000018</v>
      </c>
      <c r="J28" s="32"/>
      <c r="K28" s="89">
        <v>-937.5212319999996</v>
      </c>
      <c r="L28" s="72"/>
      <c r="M28" s="91">
        <v>383.38415099999884</v>
      </c>
      <c r="N28" s="91"/>
      <c r="O28" s="91">
        <v>190.73219200000176</v>
      </c>
      <c r="P28" s="80"/>
      <c r="Q28" s="91">
        <v>460.30042400000002</v>
      </c>
      <c r="R28" s="32"/>
      <c r="S28" s="71" t="s">
        <v>527</v>
      </c>
      <c r="T28" s="32"/>
      <c r="U28" s="221"/>
    </row>
    <row r="29" spans="1:21" ht="13.5" customHeight="1">
      <c r="A29" s="221"/>
      <c r="B29" s="32"/>
      <c r="C29" s="71" t="s">
        <v>331</v>
      </c>
      <c r="D29" s="32"/>
      <c r="E29" s="89">
        <v>-946.73884000000044</v>
      </c>
      <c r="F29" s="72"/>
      <c r="G29" s="91">
        <v>673.68995999999652</v>
      </c>
      <c r="H29" s="91"/>
      <c r="I29" s="91">
        <v>238.38945599999988</v>
      </c>
      <c r="J29" s="32"/>
      <c r="K29" s="89">
        <v>-820.5117850000006</v>
      </c>
      <c r="L29" s="72"/>
      <c r="M29" s="91">
        <v>364.66149799999675</v>
      </c>
      <c r="N29" s="91"/>
      <c r="O29" s="91">
        <v>117.009446999999</v>
      </c>
      <c r="P29" s="80"/>
      <c r="Q29" s="91">
        <v>1335.8243899999934</v>
      </c>
      <c r="R29" s="32"/>
      <c r="S29" s="71" t="s">
        <v>528</v>
      </c>
      <c r="T29" s="32"/>
      <c r="U29" s="221"/>
    </row>
    <row r="30" spans="1:21" ht="13.5" customHeight="1">
      <c r="A30" s="221"/>
      <c r="B30" s="32"/>
      <c r="C30" s="71" t="s">
        <v>332</v>
      </c>
      <c r="D30" s="32"/>
      <c r="E30" s="89">
        <v>-914.90990499999862</v>
      </c>
      <c r="F30" s="72"/>
      <c r="G30" s="91">
        <v>955.42406000000301</v>
      </c>
      <c r="H30" s="91"/>
      <c r="I30" s="91">
        <v>31.82893500000182</v>
      </c>
      <c r="J30" s="32"/>
      <c r="K30" s="89">
        <v>-751.67465899999934</v>
      </c>
      <c r="L30" s="72"/>
      <c r="M30" s="91">
        <v>565.57463900000221</v>
      </c>
      <c r="N30" s="91"/>
      <c r="O30" s="91">
        <v>68.837126000001263</v>
      </c>
      <c r="P30" s="80"/>
      <c r="Q30" s="91">
        <v>2224.1531269999987</v>
      </c>
      <c r="R30" s="32"/>
      <c r="S30" s="71" t="s">
        <v>529</v>
      </c>
      <c r="T30" s="32"/>
      <c r="U30" s="221"/>
    </row>
    <row r="31" spans="1:21" ht="13.5" customHeight="1">
      <c r="A31" s="221"/>
      <c r="B31" s="32"/>
      <c r="C31" s="71" t="s">
        <v>333</v>
      </c>
      <c r="D31" s="32"/>
      <c r="E31" s="89">
        <v>-794.30246799999895</v>
      </c>
      <c r="F31" s="72"/>
      <c r="G31" s="91">
        <v>1069.3345910000035</v>
      </c>
      <c r="H31" s="91"/>
      <c r="I31" s="91">
        <v>120.60743699999966</v>
      </c>
      <c r="J31" s="32"/>
      <c r="K31" s="89">
        <v>-521.0704229999983</v>
      </c>
      <c r="L31" s="72"/>
      <c r="M31" s="91">
        <v>802.78450500000417</v>
      </c>
      <c r="N31" s="91"/>
      <c r="O31" s="91">
        <v>230.60423600000104</v>
      </c>
      <c r="P31" s="80"/>
      <c r="Q31" s="91">
        <v>2698.448611000003</v>
      </c>
      <c r="R31" s="32"/>
      <c r="S31" s="71" t="s">
        <v>530</v>
      </c>
      <c r="T31" s="32"/>
      <c r="U31" s="221"/>
    </row>
    <row r="32" spans="1:21" ht="13.5" customHeight="1">
      <c r="A32" s="221"/>
      <c r="B32" s="32"/>
      <c r="C32" s="71" t="s">
        <v>334</v>
      </c>
      <c r="D32" s="32"/>
      <c r="E32" s="89">
        <v>-1208.1469270000021</v>
      </c>
      <c r="F32" s="72"/>
      <c r="G32" s="91">
        <v>414.60737900000004</v>
      </c>
      <c r="H32" s="91"/>
      <c r="I32" s="91">
        <v>-413.8444590000031</v>
      </c>
      <c r="J32" s="32"/>
      <c r="K32" s="89">
        <v>-928.13278000000264</v>
      </c>
      <c r="L32" s="72"/>
      <c r="M32" s="91">
        <v>357.49797099999887</v>
      </c>
      <c r="N32" s="91"/>
      <c r="O32" s="91">
        <v>-407.06235700000434</v>
      </c>
      <c r="P32" s="80"/>
      <c r="Q32" s="91">
        <v>2439.366030000007</v>
      </c>
      <c r="R32" s="32"/>
      <c r="S32" s="71" t="s">
        <v>531</v>
      </c>
      <c r="T32" s="32"/>
      <c r="U32" s="221"/>
    </row>
    <row r="33" spans="1:21" ht="13.5" customHeight="1">
      <c r="A33" s="221"/>
      <c r="B33" s="32"/>
      <c r="C33" s="71" t="s">
        <v>335</v>
      </c>
      <c r="D33" s="32"/>
      <c r="E33" s="89">
        <v>-1149.2792339999996</v>
      </c>
      <c r="F33" s="72"/>
      <c r="G33" s="91">
        <v>582.00282700000207</v>
      </c>
      <c r="H33" s="91"/>
      <c r="I33" s="91">
        <v>58.867693000002419</v>
      </c>
      <c r="J33" s="32"/>
      <c r="K33" s="89">
        <v>-847.3961760000002</v>
      </c>
      <c r="L33" s="72"/>
      <c r="M33" s="91">
        <v>290.90080099999977</v>
      </c>
      <c r="N33" s="91"/>
      <c r="O33" s="91">
        <v>80.736604000002444</v>
      </c>
      <c r="P33" s="80"/>
      <c r="Q33" s="91">
        <v>2065.944797000006</v>
      </c>
      <c r="R33" s="32"/>
      <c r="S33" s="71" t="s">
        <v>532</v>
      </c>
      <c r="T33" s="32"/>
      <c r="U33" s="221"/>
    </row>
    <row r="34" spans="1:21" ht="13.5" customHeight="1">
      <c r="A34" s="221"/>
      <c r="B34" s="32"/>
      <c r="C34" s="71" t="s">
        <v>336</v>
      </c>
      <c r="D34" s="32"/>
      <c r="E34" s="89">
        <v>-994.09143899999981</v>
      </c>
      <c r="F34" s="72"/>
      <c r="G34" s="91">
        <v>704.58959299999879</v>
      </c>
      <c r="H34" s="91"/>
      <c r="I34" s="91">
        <v>155.18779499999982</v>
      </c>
      <c r="J34" s="32"/>
      <c r="K34" s="89">
        <v>-709.19117000000188</v>
      </c>
      <c r="L34" s="72"/>
      <c r="M34" s="91">
        <v>488.24661699999615</v>
      </c>
      <c r="N34" s="91"/>
      <c r="O34" s="91">
        <v>138.20500599999832</v>
      </c>
      <c r="P34" s="80"/>
      <c r="Q34" s="91">
        <v>1701.1997990000013</v>
      </c>
      <c r="R34" s="32"/>
      <c r="S34" s="71" t="s">
        <v>533</v>
      </c>
      <c r="T34" s="32"/>
      <c r="U34" s="221"/>
    </row>
    <row r="35" spans="1:21" ht="13.5" customHeight="1">
      <c r="A35" s="221"/>
      <c r="B35" s="32"/>
      <c r="C35" s="71" t="s">
        <v>337</v>
      </c>
      <c r="D35" s="32"/>
      <c r="E35" s="89">
        <v>-918.91210900000078</v>
      </c>
      <c r="F35" s="72"/>
      <c r="G35" s="91">
        <v>789.28637000000072</v>
      </c>
      <c r="H35" s="91"/>
      <c r="I35" s="91">
        <v>75.179329999999027</v>
      </c>
      <c r="J35" s="32"/>
      <c r="K35" s="89">
        <v>-767.14108000000033</v>
      </c>
      <c r="L35" s="72"/>
      <c r="M35" s="91">
        <v>619.39472800000112</v>
      </c>
      <c r="N35" s="91"/>
      <c r="O35" s="91">
        <v>-57.949909999998454</v>
      </c>
      <c r="P35" s="80"/>
      <c r="Q35" s="91">
        <v>2075.8787900000016</v>
      </c>
      <c r="R35" s="32"/>
      <c r="S35" s="71" t="s">
        <v>534</v>
      </c>
      <c r="T35" s="32"/>
      <c r="U35" s="221"/>
    </row>
    <row r="36" spans="1:21" ht="13.5" customHeight="1">
      <c r="A36" s="221"/>
      <c r="B36" s="32"/>
      <c r="C36" s="71" t="s">
        <v>338</v>
      </c>
      <c r="D36" s="32"/>
      <c r="E36" s="89">
        <v>-1445.9422290000002</v>
      </c>
      <c r="F36" s="72"/>
      <c r="G36" s="91">
        <v>-16.841601000000992</v>
      </c>
      <c r="H36" s="91"/>
      <c r="I36" s="91">
        <v>-527.03011999999944</v>
      </c>
      <c r="J36" s="32"/>
      <c r="K36" s="89">
        <v>-1246.8943210000011</v>
      </c>
      <c r="L36" s="72"/>
      <c r="M36" s="91">
        <v>-43.593218999999863</v>
      </c>
      <c r="N36" s="91"/>
      <c r="O36" s="91">
        <v>-479.7532410000008</v>
      </c>
      <c r="P36" s="80"/>
      <c r="Q36" s="91">
        <v>1477.0343619999985</v>
      </c>
      <c r="R36" s="32"/>
      <c r="S36" s="71" t="s">
        <v>535</v>
      </c>
      <c r="T36" s="32"/>
      <c r="U36" s="221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1">
        <v>2021</v>
      </c>
      <c r="B38" s="32"/>
      <c r="C38" s="81"/>
      <c r="D38" s="82"/>
      <c r="E38" s="83"/>
      <c r="F38" s="84"/>
      <c r="G38" s="95"/>
      <c r="H38" s="86"/>
      <c r="I38" s="87"/>
      <c r="J38" s="82"/>
      <c r="K38" s="83"/>
      <c r="L38" s="84"/>
      <c r="M38" s="95"/>
      <c r="N38" s="86"/>
      <c r="O38" s="87"/>
      <c r="P38" s="88"/>
      <c r="Q38" s="87"/>
      <c r="R38" s="32"/>
      <c r="S38" s="81" t="s">
        <v>297</v>
      </c>
      <c r="T38" s="32"/>
      <c r="U38" s="221">
        <v>2021</v>
      </c>
    </row>
    <row r="39" spans="1:21" ht="13.5" customHeight="1">
      <c r="A39" s="221"/>
      <c r="B39" s="32"/>
      <c r="C39" s="71" t="s">
        <v>327</v>
      </c>
      <c r="D39" s="32"/>
      <c r="E39" s="89">
        <v>-892.93391900000006</v>
      </c>
      <c r="F39" s="72"/>
      <c r="G39" s="91">
        <v>571.28551299999981</v>
      </c>
      <c r="H39" s="91"/>
      <c r="I39" s="91">
        <v>553.00831000000017</v>
      </c>
      <c r="J39" s="32"/>
      <c r="K39" s="89">
        <v>-659.224975000001</v>
      </c>
      <c r="L39" s="72"/>
      <c r="M39" s="91">
        <v>318.31464599999708</v>
      </c>
      <c r="N39" s="91"/>
      <c r="O39" s="91">
        <v>587.66934600000013</v>
      </c>
      <c r="P39" s="80"/>
      <c r="Q39" s="91">
        <v>1343.7302819999995</v>
      </c>
      <c r="R39" s="32"/>
      <c r="S39" s="71" t="s">
        <v>524</v>
      </c>
      <c r="T39" s="32"/>
      <c r="U39" s="221"/>
    </row>
    <row r="40" spans="1:21" ht="13.5" customHeight="1">
      <c r="A40" s="221"/>
      <c r="B40" s="32"/>
      <c r="C40" s="71" t="s">
        <v>328</v>
      </c>
      <c r="D40" s="32"/>
      <c r="E40" s="89">
        <v>-777.74460400000135</v>
      </c>
      <c r="F40" s="72"/>
      <c r="G40" s="91">
        <v>766.43125199999668</v>
      </c>
      <c r="H40" s="91"/>
      <c r="I40" s="91">
        <v>115.18931499999871</v>
      </c>
      <c r="J40" s="32"/>
      <c r="K40" s="89">
        <v>-504.09866400000192</v>
      </c>
      <c r="L40" s="72"/>
      <c r="M40" s="91">
        <v>625.64367999999558</v>
      </c>
      <c r="N40" s="91"/>
      <c r="O40" s="91">
        <v>155.12631099999908</v>
      </c>
      <c r="P40" s="80"/>
      <c r="Q40" s="91">
        <v>1320.8751639999955</v>
      </c>
      <c r="R40" s="32"/>
      <c r="S40" s="71" t="s">
        <v>525</v>
      </c>
      <c r="T40" s="32"/>
      <c r="U40" s="221"/>
    </row>
    <row r="41" spans="1:21" ht="13.5" customHeight="1">
      <c r="A41" s="221"/>
      <c r="B41" s="32"/>
      <c r="C41" s="71" t="s">
        <v>329</v>
      </c>
      <c r="D41" s="32"/>
      <c r="E41" s="89">
        <v>-1047.6863699999994</v>
      </c>
      <c r="F41" s="72"/>
      <c r="G41" s="91">
        <v>508.78964800000267</v>
      </c>
      <c r="H41" s="91"/>
      <c r="I41" s="91">
        <v>-269.9417659999981</v>
      </c>
      <c r="J41" s="32"/>
      <c r="K41" s="89">
        <v>-782.74853400000029</v>
      </c>
      <c r="L41" s="72"/>
      <c r="M41" s="91">
        <v>345.50489000000107</v>
      </c>
      <c r="N41" s="91"/>
      <c r="O41" s="91">
        <v>-278.64986999999837</v>
      </c>
      <c r="P41" s="80"/>
      <c r="Q41" s="91">
        <v>1846.5064129999992</v>
      </c>
      <c r="R41" s="32"/>
      <c r="S41" s="71" t="s">
        <v>526</v>
      </c>
      <c r="T41" s="32"/>
      <c r="U41" s="221"/>
    </row>
    <row r="42" spans="1:21" ht="13.5" customHeight="1">
      <c r="A42" s="221"/>
      <c r="B42" s="32"/>
      <c r="C42" s="71" t="s">
        <v>330</v>
      </c>
      <c r="D42" s="32"/>
      <c r="E42" s="89">
        <v>-1254.9495460000007</v>
      </c>
      <c r="F42" s="72"/>
      <c r="G42" s="91">
        <v>-69.821250000000418</v>
      </c>
      <c r="H42" s="91"/>
      <c r="I42" s="91">
        <v>-207.26317600000129</v>
      </c>
      <c r="J42" s="32"/>
      <c r="K42" s="89">
        <v>-890.16416800000206</v>
      </c>
      <c r="L42" s="72"/>
      <c r="M42" s="91">
        <v>47.357063999997536</v>
      </c>
      <c r="N42" s="91"/>
      <c r="O42" s="91">
        <v>-107.41563400000177</v>
      </c>
      <c r="P42" s="80"/>
      <c r="Q42" s="91">
        <v>1205.3996499999985</v>
      </c>
      <c r="R42" s="32"/>
      <c r="S42" s="71" t="s">
        <v>527</v>
      </c>
      <c r="T42" s="32"/>
      <c r="U42" s="221"/>
    </row>
    <row r="43" spans="1:21" ht="6.75" customHeight="1" thickBot="1">
      <c r="A43" s="7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3"/>
      <c r="R43" s="93"/>
      <c r="S43" s="93"/>
      <c r="T43" s="93"/>
      <c r="U43" s="74"/>
    </row>
    <row r="44" spans="1:21" ht="14.4" thickTop="1"/>
  </sheetData>
  <mergeCells count="18">
    <mergeCell ref="U24:U36"/>
    <mergeCell ref="U38:U42"/>
    <mergeCell ref="U4:U8"/>
    <mergeCell ref="U10:U22"/>
    <mergeCell ref="Y10:Z10"/>
    <mergeCell ref="A38:A42"/>
    <mergeCell ref="A10:A22"/>
    <mergeCell ref="A24:A36"/>
    <mergeCell ref="A4:A8"/>
    <mergeCell ref="C4:C8"/>
    <mergeCell ref="A1:U1"/>
    <mergeCell ref="S4:S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ColWidth="9.109375" defaultRowHeight="8.4"/>
  <cols>
    <col min="1" max="1" width="6.5546875" style="96" customWidth="1"/>
    <col min="2" max="2" width="9.33203125" style="97" customWidth="1"/>
    <col min="3" max="17" width="10.109375" style="97" customWidth="1"/>
    <col min="18" max="18" width="6.5546875" style="97" customWidth="1"/>
    <col min="19" max="19" width="9.109375" style="97"/>
    <col min="20" max="20" width="2.88671875" style="97" customWidth="1"/>
    <col min="21" max="16384" width="9.109375" style="97"/>
  </cols>
  <sheetData>
    <row r="1" spans="1:21" hidden="1"/>
    <row r="2" spans="1:21" ht="24" customHeight="1">
      <c r="A2" s="235" t="s">
        <v>667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31"/>
    </row>
    <row r="3" spans="1:21" s="98" customFormat="1" ht="6.7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21" ht="12" customHeight="1" thickBot="1">
      <c r="A4" s="229" t="s">
        <v>162</v>
      </c>
      <c r="B4" s="229" t="s">
        <v>163</v>
      </c>
      <c r="C4" s="237" t="s">
        <v>668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  <c r="R4" s="229" t="s">
        <v>536</v>
      </c>
      <c r="S4" s="229" t="s">
        <v>523</v>
      </c>
      <c r="U4" s="31"/>
    </row>
    <row r="5" spans="1:21" ht="21.75" customHeight="1" thickBot="1">
      <c r="A5" s="230"/>
      <c r="B5" s="230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30"/>
      <c r="S5" s="230"/>
    </row>
    <row r="6" spans="1:21" ht="13.8">
      <c r="A6" s="100">
        <v>2020</v>
      </c>
      <c r="B6" s="97" t="s">
        <v>339</v>
      </c>
      <c r="C6" s="101">
        <v>879.30665699999997</v>
      </c>
      <c r="D6" s="101">
        <v>39.436546999999997</v>
      </c>
      <c r="E6" s="101">
        <v>185.69850600000001</v>
      </c>
      <c r="F6" s="101">
        <v>6.64656</v>
      </c>
      <c r="G6" s="101">
        <v>0.50082199999999999</v>
      </c>
      <c r="H6" s="101">
        <v>3.1150190000000002</v>
      </c>
      <c r="I6" s="101">
        <v>26.151353</v>
      </c>
      <c r="J6" s="101">
        <v>28.504735</v>
      </c>
      <c r="K6" s="101">
        <v>9.1277699999999999</v>
      </c>
      <c r="L6" s="101">
        <v>1961.4900660000001</v>
      </c>
      <c r="M6" s="101">
        <v>1.1527350000000001</v>
      </c>
      <c r="N6" s="101">
        <v>10.386082999999999</v>
      </c>
      <c r="O6" s="101">
        <v>433.07966299999998</v>
      </c>
      <c r="P6" s="101">
        <v>9.6769200000000009</v>
      </c>
      <c r="Q6" s="101">
        <v>45.388553999999999</v>
      </c>
      <c r="R6" s="100">
        <v>2020</v>
      </c>
      <c r="S6" s="97" t="s">
        <v>539</v>
      </c>
      <c r="U6" s="31"/>
    </row>
    <row r="7" spans="1:21">
      <c r="B7" s="97" t="s">
        <v>340</v>
      </c>
      <c r="C7" s="101">
        <v>842.809889</v>
      </c>
      <c r="D7" s="101">
        <v>38.090350999999998</v>
      </c>
      <c r="E7" s="101">
        <v>192.391344</v>
      </c>
      <c r="F7" s="101">
        <v>7.4958669999999996</v>
      </c>
      <c r="G7" s="101">
        <v>0.59239900000000001</v>
      </c>
      <c r="H7" s="101">
        <v>3.2055090000000002</v>
      </c>
      <c r="I7" s="101">
        <v>36.057195999999998</v>
      </c>
      <c r="J7" s="101">
        <v>29.754445</v>
      </c>
      <c r="K7" s="101">
        <v>8.875985</v>
      </c>
      <c r="L7" s="101">
        <v>1929.0701550000001</v>
      </c>
      <c r="M7" s="101">
        <v>2.2091880000000002</v>
      </c>
      <c r="N7" s="101">
        <v>14.893533</v>
      </c>
      <c r="O7" s="101">
        <v>673.60119099999997</v>
      </c>
      <c r="P7" s="101">
        <v>8.8784100000000006</v>
      </c>
      <c r="Q7" s="101">
        <v>46.879798999999998</v>
      </c>
      <c r="R7" s="96"/>
      <c r="S7" s="97" t="s">
        <v>540</v>
      </c>
    </row>
    <row r="8" spans="1:21">
      <c r="B8" s="97" t="s">
        <v>341</v>
      </c>
      <c r="C8" s="101">
        <v>820.48771699999998</v>
      </c>
      <c r="D8" s="101">
        <v>36.169902</v>
      </c>
      <c r="E8" s="101">
        <v>185.255214</v>
      </c>
      <c r="F8" s="101">
        <v>12.307219</v>
      </c>
      <c r="G8" s="101">
        <v>0.486425</v>
      </c>
      <c r="H8" s="101">
        <v>3.416131</v>
      </c>
      <c r="I8" s="101">
        <v>48.198945000000002</v>
      </c>
      <c r="J8" s="101">
        <v>19.714217999999999</v>
      </c>
      <c r="K8" s="101">
        <v>7.8360060000000002</v>
      </c>
      <c r="L8" s="101">
        <v>1832.609978</v>
      </c>
      <c r="M8" s="101">
        <v>2.301717</v>
      </c>
      <c r="N8" s="101">
        <v>16.184857999999998</v>
      </c>
      <c r="O8" s="101">
        <v>403.43828300000001</v>
      </c>
      <c r="P8" s="101">
        <v>8.3242750000000001</v>
      </c>
      <c r="Q8" s="101">
        <v>36.086294000000002</v>
      </c>
      <c r="R8" s="96"/>
      <c r="S8" s="97" t="s">
        <v>541</v>
      </c>
    </row>
    <row r="9" spans="1:21">
      <c r="B9" s="97" t="s">
        <v>342</v>
      </c>
      <c r="C9" s="101">
        <v>463.48661299999998</v>
      </c>
      <c r="D9" s="101">
        <v>22.569313000000001</v>
      </c>
      <c r="E9" s="101">
        <v>118.06092599999999</v>
      </c>
      <c r="F9" s="101">
        <v>8.2653479999999995</v>
      </c>
      <c r="G9" s="101">
        <v>1.167144</v>
      </c>
      <c r="H9" s="101">
        <v>1.5689519999999999</v>
      </c>
      <c r="I9" s="101">
        <v>35.690747999999999</v>
      </c>
      <c r="J9" s="101">
        <v>8.2313080000000003</v>
      </c>
      <c r="K9" s="101">
        <v>6.4469219999999998</v>
      </c>
      <c r="L9" s="101">
        <v>1258.8780879999999</v>
      </c>
      <c r="M9" s="101">
        <v>1.647132</v>
      </c>
      <c r="N9" s="101">
        <v>15.023697</v>
      </c>
      <c r="O9" s="101">
        <v>237.95369400000001</v>
      </c>
      <c r="P9" s="101">
        <v>7.7622549999999997</v>
      </c>
      <c r="Q9" s="101">
        <v>16.266501000000002</v>
      </c>
      <c r="R9" s="96"/>
      <c r="S9" s="97" t="s">
        <v>542</v>
      </c>
    </row>
    <row r="10" spans="1:21">
      <c r="B10" s="97" t="s">
        <v>343</v>
      </c>
      <c r="C10" s="101">
        <v>554.97807999999998</v>
      </c>
      <c r="D10" s="101">
        <v>24.368323</v>
      </c>
      <c r="E10" s="101">
        <v>137.89648800000001</v>
      </c>
      <c r="F10" s="101">
        <v>5.4662810000000004</v>
      </c>
      <c r="G10" s="101">
        <v>0.34153</v>
      </c>
      <c r="H10" s="101">
        <v>2.3361770000000002</v>
      </c>
      <c r="I10" s="101">
        <v>23.379871999999999</v>
      </c>
      <c r="J10" s="101">
        <v>11.611952</v>
      </c>
      <c r="K10" s="101">
        <v>8.7625869999999999</v>
      </c>
      <c r="L10" s="101">
        <v>1502.8808140000001</v>
      </c>
      <c r="M10" s="101">
        <v>1.744974</v>
      </c>
      <c r="N10" s="101">
        <v>14.339771000000001</v>
      </c>
      <c r="O10" s="101">
        <v>276.99158699999998</v>
      </c>
      <c r="P10" s="101">
        <v>8.1750059999999998</v>
      </c>
      <c r="Q10" s="101">
        <v>34.570830000000001</v>
      </c>
      <c r="R10" s="96"/>
      <c r="S10" s="97" t="s">
        <v>543</v>
      </c>
    </row>
    <row r="11" spans="1:21">
      <c r="B11" s="97" t="s">
        <v>344</v>
      </c>
      <c r="C11" s="101">
        <v>730.47284300000001</v>
      </c>
      <c r="D11" s="101">
        <v>26.359517</v>
      </c>
      <c r="E11" s="101">
        <v>142.404146</v>
      </c>
      <c r="F11" s="101">
        <v>16.44454</v>
      </c>
      <c r="G11" s="101">
        <v>0.597661</v>
      </c>
      <c r="H11" s="101">
        <v>4.4068139999999998</v>
      </c>
      <c r="I11" s="101">
        <v>28.162773999999999</v>
      </c>
      <c r="J11" s="101">
        <v>15.873144999999999</v>
      </c>
      <c r="K11" s="101">
        <v>8.1444139999999994</v>
      </c>
      <c r="L11" s="101">
        <v>1785.9350549999999</v>
      </c>
      <c r="M11" s="101">
        <v>2.359251</v>
      </c>
      <c r="N11" s="101">
        <v>14.407147</v>
      </c>
      <c r="O11" s="101">
        <v>345.504166</v>
      </c>
      <c r="P11" s="101">
        <v>14.282297</v>
      </c>
      <c r="Q11" s="101">
        <v>41.145487000000003</v>
      </c>
      <c r="R11" s="96"/>
      <c r="S11" s="97" t="s">
        <v>544</v>
      </c>
    </row>
    <row r="12" spans="1:21">
      <c r="B12" s="97" t="s">
        <v>345</v>
      </c>
      <c r="C12" s="101">
        <v>785.41638999999998</v>
      </c>
      <c r="D12" s="101">
        <v>35.704168000000003</v>
      </c>
      <c r="E12" s="101">
        <v>172.37086300000001</v>
      </c>
      <c r="F12" s="101">
        <v>22.448619000000001</v>
      </c>
      <c r="G12" s="101">
        <v>0.33299499999999999</v>
      </c>
      <c r="H12" s="101">
        <v>6.0493509999999997</v>
      </c>
      <c r="I12" s="101">
        <v>35.928690000000003</v>
      </c>
      <c r="J12" s="101">
        <v>16.064933</v>
      </c>
      <c r="K12" s="101">
        <v>8.4167310000000004</v>
      </c>
      <c r="L12" s="101">
        <v>2019.0736569999999</v>
      </c>
      <c r="M12" s="101">
        <v>3.0942249999999998</v>
      </c>
      <c r="N12" s="101">
        <v>14.742853</v>
      </c>
      <c r="O12" s="101">
        <v>406.98183799999998</v>
      </c>
      <c r="P12" s="101">
        <v>10.593627</v>
      </c>
      <c r="Q12" s="101">
        <v>40.132612999999999</v>
      </c>
      <c r="R12" s="96"/>
      <c r="S12" s="97" t="s">
        <v>545</v>
      </c>
    </row>
    <row r="13" spans="1:21">
      <c r="B13" s="97" t="s">
        <v>346</v>
      </c>
      <c r="C13" s="101">
        <v>621.40117299999997</v>
      </c>
      <c r="D13" s="101">
        <v>26.418398</v>
      </c>
      <c r="E13" s="101">
        <v>135.60370499999999</v>
      </c>
      <c r="F13" s="101">
        <v>5.5760069999999997</v>
      </c>
      <c r="G13" s="101">
        <v>0.32436999999999999</v>
      </c>
      <c r="H13" s="101">
        <v>2.4484210000000002</v>
      </c>
      <c r="I13" s="101">
        <v>32.650931</v>
      </c>
      <c r="J13" s="101">
        <v>13.833577999999999</v>
      </c>
      <c r="K13" s="101">
        <v>4.472645</v>
      </c>
      <c r="L13" s="101">
        <v>1622.755971</v>
      </c>
      <c r="M13" s="101">
        <v>2.0632890000000002</v>
      </c>
      <c r="N13" s="101">
        <v>12.920373</v>
      </c>
      <c r="O13" s="101">
        <v>419.25784900000002</v>
      </c>
      <c r="P13" s="101">
        <v>10.524070999999999</v>
      </c>
      <c r="Q13" s="101">
        <v>38.866602</v>
      </c>
      <c r="R13" s="96"/>
      <c r="S13" s="97" t="s">
        <v>546</v>
      </c>
    </row>
    <row r="14" spans="1:21">
      <c r="B14" s="97" t="s">
        <v>347</v>
      </c>
      <c r="C14" s="101">
        <v>883.93235000000004</v>
      </c>
      <c r="D14" s="101">
        <v>38.478234</v>
      </c>
      <c r="E14" s="101">
        <v>158.324027</v>
      </c>
      <c r="F14" s="101">
        <v>5.9836879999999999</v>
      </c>
      <c r="G14" s="101">
        <v>0.32464700000000002</v>
      </c>
      <c r="H14" s="101">
        <v>2.4747189999999999</v>
      </c>
      <c r="I14" s="101">
        <v>36.391427999999998</v>
      </c>
      <c r="J14" s="101">
        <v>29.395885</v>
      </c>
      <c r="K14" s="101">
        <v>6.6009710000000004</v>
      </c>
      <c r="L14" s="101">
        <v>1982.5943850000001</v>
      </c>
      <c r="M14" s="101">
        <v>4.0512290000000002</v>
      </c>
      <c r="N14" s="101">
        <v>13.211511</v>
      </c>
      <c r="O14" s="101">
        <v>435.45763099999999</v>
      </c>
      <c r="P14" s="101">
        <v>8.9233989999999999</v>
      </c>
      <c r="Q14" s="101">
        <v>48.108373</v>
      </c>
      <c r="R14" s="96"/>
      <c r="S14" s="97" t="s">
        <v>547</v>
      </c>
    </row>
    <row r="15" spans="1:21">
      <c r="B15" s="97" t="s">
        <v>348</v>
      </c>
      <c r="C15" s="101">
        <v>936.20845099999997</v>
      </c>
      <c r="D15" s="101">
        <v>34.819023999999999</v>
      </c>
      <c r="E15" s="101">
        <v>188.343276</v>
      </c>
      <c r="F15" s="101">
        <v>7.9972250000000003</v>
      </c>
      <c r="G15" s="101">
        <v>0.58783600000000003</v>
      </c>
      <c r="H15" s="101">
        <v>5.0134660000000002</v>
      </c>
      <c r="I15" s="101">
        <v>38.335816999999999</v>
      </c>
      <c r="J15" s="101">
        <v>22.590222000000001</v>
      </c>
      <c r="K15" s="101">
        <v>6.6231540000000004</v>
      </c>
      <c r="L15" s="101">
        <v>2151.716876</v>
      </c>
      <c r="M15" s="101">
        <v>1.8560620000000001</v>
      </c>
      <c r="N15" s="101">
        <v>16.172719000000001</v>
      </c>
      <c r="O15" s="101">
        <v>456.97525100000001</v>
      </c>
      <c r="P15" s="101">
        <v>9.7581710000000008</v>
      </c>
      <c r="Q15" s="101">
        <v>39.020057000000001</v>
      </c>
      <c r="R15" s="96"/>
      <c r="S15" s="97" t="s">
        <v>548</v>
      </c>
    </row>
    <row r="16" spans="1:21">
      <c r="B16" s="97" t="s">
        <v>349</v>
      </c>
      <c r="C16" s="101">
        <v>859.33937000000003</v>
      </c>
      <c r="D16" s="101">
        <v>34.516652999999998</v>
      </c>
      <c r="E16" s="101">
        <v>171.21004300000001</v>
      </c>
      <c r="F16" s="101">
        <v>10.728956999999999</v>
      </c>
      <c r="G16" s="101">
        <v>0.45159199999999999</v>
      </c>
      <c r="H16" s="101">
        <v>3.803366</v>
      </c>
      <c r="I16" s="101">
        <v>30.787588</v>
      </c>
      <c r="J16" s="101">
        <v>20.297225000000001</v>
      </c>
      <c r="K16" s="101">
        <v>7.6355320000000004</v>
      </c>
      <c r="L16" s="101">
        <v>2095.1400250000002</v>
      </c>
      <c r="M16" s="101">
        <v>1.8636760000000001</v>
      </c>
      <c r="N16" s="101">
        <v>14.103018</v>
      </c>
      <c r="O16" s="101">
        <v>523.30949099999998</v>
      </c>
      <c r="P16" s="101">
        <v>9.5095100000000006</v>
      </c>
      <c r="Q16" s="101">
        <v>50.826335</v>
      </c>
      <c r="R16" s="96"/>
      <c r="S16" s="97" t="s">
        <v>549</v>
      </c>
    </row>
    <row r="17" spans="1:19">
      <c r="B17" s="97" t="s">
        <v>350</v>
      </c>
      <c r="C17" s="101">
        <v>671.04513499999996</v>
      </c>
      <c r="D17" s="101">
        <v>30.725860999999998</v>
      </c>
      <c r="E17" s="101">
        <v>175.31176600000001</v>
      </c>
      <c r="F17" s="101">
        <v>5.7850130000000002</v>
      </c>
      <c r="G17" s="101">
        <v>1.093459</v>
      </c>
      <c r="H17" s="101">
        <v>3.5423840000000002</v>
      </c>
      <c r="I17" s="101">
        <v>28.648745999999999</v>
      </c>
      <c r="J17" s="101">
        <v>14.061425</v>
      </c>
      <c r="K17" s="101">
        <v>5.0216060000000002</v>
      </c>
      <c r="L17" s="101">
        <v>2016.803746</v>
      </c>
      <c r="M17" s="101">
        <v>1.9600789999999999</v>
      </c>
      <c r="N17" s="101">
        <v>17.065421000000001</v>
      </c>
      <c r="O17" s="101">
        <v>398.14494000000002</v>
      </c>
      <c r="P17" s="101">
        <v>12.810687</v>
      </c>
      <c r="Q17" s="101">
        <v>36.653475999999998</v>
      </c>
      <c r="R17" s="96"/>
      <c r="S17" s="97" t="s">
        <v>550</v>
      </c>
    </row>
    <row r="18" spans="1:19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>
      <c r="A19" s="100">
        <v>2021</v>
      </c>
      <c r="B19" s="97" t="s">
        <v>339</v>
      </c>
      <c r="C19" s="101">
        <v>754.10864000000004</v>
      </c>
      <c r="D19" s="101">
        <v>27.665637</v>
      </c>
      <c r="E19" s="101">
        <v>159.99102099999999</v>
      </c>
      <c r="F19" s="101">
        <v>14.856112</v>
      </c>
      <c r="G19" s="101">
        <v>0.24914600000000001</v>
      </c>
      <c r="H19" s="101">
        <v>3.2649900000000001</v>
      </c>
      <c r="I19" s="101">
        <v>49.615197999999999</v>
      </c>
      <c r="J19" s="101">
        <v>20.686404</v>
      </c>
      <c r="K19" s="101">
        <v>6.8589330000000004</v>
      </c>
      <c r="L19" s="101">
        <v>1827.2387160000001</v>
      </c>
      <c r="M19" s="101">
        <v>1.0609850000000001</v>
      </c>
      <c r="N19" s="101">
        <v>11.495386</v>
      </c>
      <c r="O19" s="101">
        <v>388.81088399999999</v>
      </c>
      <c r="P19" s="101">
        <v>9.7028979999999994</v>
      </c>
      <c r="Q19" s="101">
        <v>43.434500999999997</v>
      </c>
      <c r="R19" s="100">
        <v>2021</v>
      </c>
      <c r="S19" s="97" t="s">
        <v>539</v>
      </c>
    </row>
    <row r="20" spans="1:19">
      <c r="B20" s="97" t="s">
        <v>340</v>
      </c>
      <c r="C20" s="101">
        <v>810.07452000000001</v>
      </c>
      <c r="D20" s="101">
        <v>33.706364999999998</v>
      </c>
      <c r="E20" s="101">
        <v>170.52991299999999</v>
      </c>
      <c r="F20" s="101">
        <v>7.4795980000000002</v>
      </c>
      <c r="G20" s="101">
        <v>0.20799400000000001</v>
      </c>
      <c r="H20" s="101">
        <v>1.8758349999999999</v>
      </c>
      <c r="I20" s="101">
        <v>29.464717</v>
      </c>
      <c r="J20" s="101">
        <v>20.063327000000001</v>
      </c>
      <c r="K20" s="101">
        <v>7.6608010000000002</v>
      </c>
      <c r="L20" s="101">
        <v>1838.2868699999999</v>
      </c>
      <c r="M20" s="101">
        <v>2.3008479999999998</v>
      </c>
      <c r="N20" s="101">
        <v>13.917452000000001</v>
      </c>
      <c r="O20" s="101">
        <v>401.25339100000002</v>
      </c>
      <c r="P20" s="101">
        <v>12.274330000000001</v>
      </c>
      <c r="Q20" s="101">
        <v>53.257483000000001</v>
      </c>
      <c r="R20" s="96"/>
      <c r="S20" s="97" t="s">
        <v>540</v>
      </c>
    </row>
    <row r="21" spans="1:19">
      <c r="B21" s="97" t="s">
        <v>341</v>
      </c>
      <c r="C21" s="101">
        <v>999.73897299999999</v>
      </c>
      <c r="D21" s="101">
        <v>38.316313000000001</v>
      </c>
      <c r="E21" s="101">
        <v>201.40883199999999</v>
      </c>
      <c r="F21" s="101">
        <v>7.1607070000000004</v>
      </c>
      <c r="G21" s="101">
        <v>0.23246800000000001</v>
      </c>
      <c r="H21" s="101">
        <v>3.7004199999999998</v>
      </c>
      <c r="I21" s="101">
        <v>32.363236000000001</v>
      </c>
      <c r="J21" s="101">
        <v>18.199870000000001</v>
      </c>
      <c r="K21" s="101">
        <v>8.712294</v>
      </c>
      <c r="L21" s="101">
        <v>2177.8150190000001</v>
      </c>
      <c r="M21" s="101">
        <v>2.2231589999999999</v>
      </c>
      <c r="N21" s="101">
        <v>30.642600999999999</v>
      </c>
      <c r="O21" s="101">
        <v>458.01010600000001</v>
      </c>
      <c r="P21" s="101">
        <v>16.194310000000002</v>
      </c>
      <c r="Q21" s="101">
        <v>59.088929</v>
      </c>
      <c r="R21" s="96"/>
      <c r="S21" s="97" t="s">
        <v>541</v>
      </c>
    </row>
    <row r="22" spans="1:19">
      <c r="B22" s="97" t="s">
        <v>342</v>
      </c>
      <c r="C22" s="101">
        <v>844.61861199999998</v>
      </c>
      <c r="D22" s="101">
        <v>38.053857999999998</v>
      </c>
      <c r="E22" s="101">
        <v>186.50159300000001</v>
      </c>
      <c r="F22" s="101">
        <v>6.4730189999999999</v>
      </c>
      <c r="G22" s="101">
        <v>0.58608400000000005</v>
      </c>
      <c r="H22" s="101">
        <v>4.6194990000000002</v>
      </c>
      <c r="I22" s="101">
        <v>34.917608000000001</v>
      </c>
      <c r="J22" s="101">
        <v>18.764616</v>
      </c>
      <c r="K22" s="101">
        <v>8.4522099999999991</v>
      </c>
      <c r="L22" s="101">
        <v>2079.7325519999999</v>
      </c>
      <c r="M22" s="101">
        <v>2.1926369999999999</v>
      </c>
      <c r="N22" s="101">
        <v>14.10744</v>
      </c>
      <c r="O22" s="101">
        <v>560.848208</v>
      </c>
      <c r="P22" s="101">
        <v>9.2836350000000003</v>
      </c>
      <c r="Q22" s="101">
        <v>51.447513999999998</v>
      </c>
      <c r="R22" s="96"/>
      <c r="S22" s="97" t="s">
        <v>542</v>
      </c>
    </row>
    <row r="23" spans="1:19">
      <c r="B23" s="97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96"/>
      <c r="S23" s="97" t="s">
        <v>543</v>
      </c>
    </row>
    <row r="24" spans="1:19">
      <c r="B24" s="97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6"/>
      <c r="S24" s="97" t="s">
        <v>544</v>
      </c>
    </row>
    <row r="25" spans="1:19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545</v>
      </c>
    </row>
    <row r="26" spans="1:19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546</v>
      </c>
    </row>
    <row r="27" spans="1:19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9" thickBot="1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>
      <c r="A31" s="229" t="s">
        <v>162</v>
      </c>
      <c r="B31" s="229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9" t="s">
        <v>536</v>
      </c>
      <c r="S31" s="229" t="s">
        <v>523</v>
      </c>
    </row>
    <row r="32" spans="1:19" ht="12" customHeight="1" thickBot="1">
      <c r="A32" s="230"/>
      <c r="B32" s="230"/>
      <c r="C32" s="231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0"/>
      <c r="S32" s="230"/>
    </row>
    <row r="33" spans="1:19" ht="19.5" customHeight="1"/>
    <row r="34" spans="1:19" ht="6.75" customHeight="1" thickBo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</row>
    <row r="35" spans="1:19" ht="12" customHeight="1" thickBot="1">
      <c r="A35" s="229" t="s">
        <v>162</v>
      </c>
      <c r="B35" s="229" t="s">
        <v>163</v>
      </c>
      <c r="C35" s="237" t="s">
        <v>668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229" t="s">
        <v>536</v>
      </c>
      <c r="S35" s="229" t="s">
        <v>523</v>
      </c>
    </row>
    <row r="36" spans="1:19" ht="21.75" customHeight="1" thickBot="1">
      <c r="A36" s="230"/>
      <c r="B36" s="230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706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30"/>
      <c r="S36" s="230"/>
    </row>
    <row r="37" spans="1:19">
      <c r="A37" s="100">
        <v>2020</v>
      </c>
      <c r="B37" s="97" t="s">
        <v>339</v>
      </c>
      <c r="C37" s="101">
        <v>34.76652</v>
      </c>
      <c r="D37" s="101">
        <v>288.71495399999998</v>
      </c>
      <c r="E37" s="101">
        <v>0.97311199999999998</v>
      </c>
      <c r="F37" s="101">
        <v>5.342759</v>
      </c>
      <c r="G37" s="101">
        <v>4.289453</v>
      </c>
      <c r="H37" s="101">
        <v>2.2813829999999999</v>
      </c>
      <c r="I37" s="101">
        <v>334.24169599999999</v>
      </c>
      <c r="J37" s="101">
        <v>107.33072900000001</v>
      </c>
      <c r="K37" s="101">
        <v>187.48400000000001</v>
      </c>
      <c r="L37" s="101">
        <v>52.771253999999999</v>
      </c>
      <c r="M37" s="101">
        <v>23.524073999999999</v>
      </c>
      <c r="N37" s="101">
        <v>85.522436999999996</v>
      </c>
      <c r="O37" s="101">
        <v>0</v>
      </c>
      <c r="P37" s="102">
        <f t="shared" ref="P37:P48" si="0">Q37+K37</f>
        <v>2031.208169999999</v>
      </c>
      <c r="Q37" s="102">
        <v>1843.724169999999</v>
      </c>
      <c r="R37" s="100">
        <v>2020</v>
      </c>
      <c r="S37" s="97" t="s">
        <v>539</v>
      </c>
    </row>
    <row r="38" spans="1:19">
      <c r="B38" s="97" t="s">
        <v>340</v>
      </c>
      <c r="C38" s="101">
        <v>30.980522000000001</v>
      </c>
      <c r="D38" s="101">
        <v>326.95353599999999</v>
      </c>
      <c r="E38" s="101">
        <v>2.394803</v>
      </c>
      <c r="F38" s="101">
        <v>4.0250300000000001</v>
      </c>
      <c r="G38" s="101">
        <v>5.6390919999999998</v>
      </c>
      <c r="H38" s="101">
        <v>2.3010079999999999</v>
      </c>
      <c r="I38" s="101">
        <v>303.56475599999999</v>
      </c>
      <c r="J38" s="101">
        <v>99.953581999999997</v>
      </c>
      <c r="K38" s="101">
        <v>206.77049</v>
      </c>
      <c r="L38" s="101">
        <v>49.916333999999999</v>
      </c>
      <c r="M38" s="101">
        <v>19.914027000000001</v>
      </c>
      <c r="N38" s="101">
        <v>59.862923000000002</v>
      </c>
      <c r="O38" s="101">
        <v>0</v>
      </c>
      <c r="P38" s="102">
        <f t="shared" si="0"/>
        <v>1679.8729429999999</v>
      </c>
      <c r="Q38" s="102">
        <v>1473.102453</v>
      </c>
      <c r="R38" s="96"/>
      <c r="S38" s="97" t="s">
        <v>540</v>
      </c>
    </row>
    <row r="39" spans="1:19">
      <c r="B39" s="97" t="s">
        <v>341</v>
      </c>
      <c r="C39" s="101">
        <v>65.322849000000005</v>
      </c>
      <c r="D39" s="101">
        <v>314.886731</v>
      </c>
      <c r="E39" s="101">
        <v>2.5456759999999998</v>
      </c>
      <c r="F39" s="101">
        <v>5.8331489999999997</v>
      </c>
      <c r="G39" s="101">
        <v>8.990691</v>
      </c>
      <c r="H39" s="101">
        <v>1.786618</v>
      </c>
      <c r="I39" s="101">
        <v>322.675276</v>
      </c>
      <c r="J39" s="101">
        <v>94.660484999999994</v>
      </c>
      <c r="K39" s="101">
        <v>160.77095499999999</v>
      </c>
      <c r="L39" s="101">
        <v>40.687547000000002</v>
      </c>
      <c r="M39" s="101">
        <v>18.438002000000001</v>
      </c>
      <c r="N39" s="101">
        <v>73.467808000000005</v>
      </c>
      <c r="O39" s="101">
        <v>7.18E-4</v>
      </c>
      <c r="P39" s="102">
        <f t="shared" si="0"/>
        <v>1683.1447970000002</v>
      </c>
      <c r="Q39" s="102">
        <v>1522.3738420000002</v>
      </c>
      <c r="R39" s="96"/>
      <c r="S39" s="97" t="s">
        <v>541</v>
      </c>
    </row>
    <row r="40" spans="1:19">
      <c r="B40" s="97" t="s">
        <v>342</v>
      </c>
      <c r="C40" s="101">
        <v>32.330500000000001</v>
      </c>
      <c r="D40" s="101">
        <v>188.61242200000001</v>
      </c>
      <c r="E40" s="101">
        <v>1.4093629999999999</v>
      </c>
      <c r="F40" s="101">
        <v>3.847038</v>
      </c>
      <c r="G40" s="101">
        <v>5.206677</v>
      </c>
      <c r="H40" s="101">
        <v>1.237824</v>
      </c>
      <c r="I40" s="101">
        <v>272.25840399999998</v>
      </c>
      <c r="J40" s="101">
        <v>53.885835</v>
      </c>
      <c r="K40" s="101">
        <v>116.48285199999999</v>
      </c>
      <c r="L40" s="101">
        <v>25.419833000000001</v>
      </c>
      <c r="M40" s="101">
        <v>11.084059999999999</v>
      </c>
      <c r="N40" s="101">
        <v>60.097476999999998</v>
      </c>
      <c r="O40" s="101">
        <v>0</v>
      </c>
      <c r="P40" s="102">
        <f t="shared" si="0"/>
        <v>1252.9937339999999</v>
      </c>
      <c r="Q40" s="102">
        <v>1136.5108819999998</v>
      </c>
      <c r="R40" s="96"/>
      <c r="S40" s="97" t="s">
        <v>542</v>
      </c>
    </row>
    <row r="41" spans="1:19" s="103" customFormat="1" ht="9" customHeight="1">
      <c r="A41" s="96"/>
      <c r="B41" s="97" t="s">
        <v>343</v>
      </c>
      <c r="C41" s="101">
        <v>26.633618999999999</v>
      </c>
      <c r="D41" s="101">
        <v>247.526115</v>
      </c>
      <c r="E41" s="101">
        <v>0.72087900000000005</v>
      </c>
      <c r="F41" s="101">
        <v>6.6443029999999998</v>
      </c>
      <c r="G41" s="101">
        <v>4.5913700000000004</v>
      </c>
      <c r="H41" s="101">
        <v>2.3523429999999999</v>
      </c>
      <c r="I41" s="101">
        <v>261.24868300000003</v>
      </c>
      <c r="J41" s="101">
        <v>62.892943000000002</v>
      </c>
      <c r="K41" s="101">
        <v>106.35106</v>
      </c>
      <c r="L41" s="101">
        <v>28.030819000000001</v>
      </c>
      <c r="M41" s="101">
        <v>13.689697000000001</v>
      </c>
      <c r="N41" s="101">
        <v>50.259186999999997</v>
      </c>
      <c r="O41" s="101">
        <v>1.1431999999999999E-2</v>
      </c>
      <c r="P41" s="102">
        <f t="shared" si="0"/>
        <v>1057.503424</v>
      </c>
      <c r="Q41" s="102">
        <v>951.15236400000003</v>
      </c>
      <c r="R41" s="96"/>
      <c r="S41" s="97" t="s">
        <v>543</v>
      </c>
    </row>
    <row r="42" spans="1:19" ht="9" customHeight="1">
      <c r="B42" s="97" t="s">
        <v>344</v>
      </c>
      <c r="C42" s="101">
        <v>39.389707999999999</v>
      </c>
      <c r="D42" s="101">
        <v>291.115477</v>
      </c>
      <c r="E42" s="101">
        <v>0.88616600000000001</v>
      </c>
      <c r="F42" s="101">
        <v>3.5871430000000002</v>
      </c>
      <c r="G42" s="101">
        <v>5.6962619999999999</v>
      </c>
      <c r="H42" s="101">
        <v>2.93092</v>
      </c>
      <c r="I42" s="101">
        <v>300.37329899999997</v>
      </c>
      <c r="J42" s="101">
        <v>76.836798000000002</v>
      </c>
      <c r="K42" s="101">
        <v>115.352405</v>
      </c>
      <c r="L42" s="101">
        <v>37.559539000000001</v>
      </c>
      <c r="M42" s="101">
        <v>20.436315</v>
      </c>
      <c r="N42" s="101">
        <v>56.513671000000002</v>
      </c>
      <c r="O42" s="101">
        <v>5.3378000000000002E-2</v>
      </c>
      <c r="P42" s="102">
        <f t="shared" si="0"/>
        <v>1140.25567</v>
      </c>
      <c r="Q42" s="102">
        <v>1024.9032649999999</v>
      </c>
      <c r="R42" s="96"/>
      <c r="S42" s="97" t="s">
        <v>544</v>
      </c>
    </row>
    <row r="43" spans="1:19" ht="9" customHeight="1">
      <c r="B43" s="97" t="s">
        <v>345</v>
      </c>
      <c r="C43" s="101">
        <v>34.581612999999997</v>
      </c>
      <c r="D43" s="101">
        <v>323.98430000000002</v>
      </c>
      <c r="E43" s="101">
        <v>0.95256300000000005</v>
      </c>
      <c r="F43" s="101">
        <v>3.3382019999999999</v>
      </c>
      <c r="G43" s="101">
        <v>6.3741009999999996</v>
      </c>
      <c r="H43" s="101">
        <v>2.0908760000000002</v>
      </c>
      <c r="I43" s="101">
        <v>309.89567899999997</v>
      </c>
      <c r="J43" s="101">
        <v>84.829785000000001</v>
      </c>
      <c r="K43" s="101">
        <v>165.64039299999999</v>
      </c>
      <c r="L43" s="101">
        <v>35.334001999999998</v>
      </c>
      <c r="M43" s="101">
        <v>12.830847</v>
      </c>
      <c r="N43" s="101">
        <v>44.220804000000001</v>
      </c>
      <c r="O43" s="101">
        <v>6.4300000000000002E-4</v>
      </c>
      <c r="P43" s="102">
        <f t="shared" si="0"/>
        <v>1387.2828180000004</v>
      </c>
      <c r="Q43" s="102">
        <v>1221.6424250000005</v>
      </c>
      <c r="R43" s="96"/>
      <c r="S43" s="97" t="s">
        <v>545</v>
      </c>
    </row>
    <row r="44" spans="1:19" ht="9" customHeight="1">
      <c r="B44" s="97" t="s">
        <v>346</v>
      </c>
      <c r="C44" s="101">
        <v>26.436716000000001</v>
      </c>
      <c r="D44" s="101">
        <v>227.18810199999999</v>
      </c>
      <c r="E44" s="101">
        <v>0.95768699999999995</v>
      </c>
      <c r="F44" s="101">
        <v>4.6854699999999996</v>
      </c>
      <c r="G44" s="101">
        <v>5.2039629999999999</v>
      </c>
      <c r="H44" s="101">
        <v>2.3686880000000001</v>
      </c>
      <c r="I44" s="101">
        <v>289.704813</v>
      </c>
      <c r="J44" s="101">
        <v>81.482512999999997</v>
      </c>
      <c r="K44" s="101">
        <v>139.76761500000001</v>
      </c>
      <c r="L44" s="101">
        <v>31.199551</v>
      </c>
      <c r="M44" s="101">
        <v>11.562935</v>
      </c>
      <c r="N44" s="101">
        <v>35.135035000000002</v>
      </c>
      <c r="O44" s="101">
        <v>2.2799999999999999E-3</v>
      </c>
      <c r="P44" s="102">
        <f t="shared" si="0"/>
        <v>1280.8666860000005</v>
      </c>
      <c r="Q44" s="102">
        <v>1141.0990710000005</v>
      </c>
      <c r="R44" s="96"/>
      <c r="S44" s="97" t="s">
        <v>546</v>
      </c>
    </row>
    <row r="45" spans="1:19">
      <c r="B45" s="97" t="s">
        <v>347</v>
      </c>
      <c r="C45" s="101">
        <v>31.498180000000001</v>
      </c>
      <c r="D45" s="101">
        <v>339.528818</v>
      </c>
      <c r="E45" s="101">
        <v>5.6228819999999997</v>
      </c>
      <c r="F45" s="101">
        <v>4.5499530000000004</v>
      </c>
      <c r="G45" s="101">
        <v>7.3328049999999996</v>
      </c>
      <c r="H45" s="101">
        <v>3.4125019999999999</v>
      </c>
      <c r="I45" s="101">
        <v>319.45289000000002</v>
      </c>
      <c r="J45" s="101">
        <v>106.14621200000001</v>
      </c>
      <c r="K45" s="101">
        <v>173.951356</v>
      </c>
      <c r="L45" s="101">
        <v>43.949277000000002</v>
      </c>
      <c r="M45" s="101">
        <v>32.707228000000001</v>
      </c>
      <c r="N45" s="101">
        <v>45.635548</v>
      </c>
      <c r="O45" s="101">
        <v>4.0080000000000003E-3</v>
      </c>
      <c r="P45" s="102">
        <f t="shared" si="0"/>
        <v>1561.3872309999999</v>
      </c>
      <c r="Q45" s="102">
        <v>1387.4358749999999</v>
      </c>
      <c r="R45" s="96"/>
      <c r="S45" s="97" t="s">
        <v>547</v>
      </c>
    </row>
    <row r="46" spans="1:19">
      <c r="B46" s="97" t="s">
        <v>348</v>
      </c>
      <c r="C46" s="101">
        <v>33.700710999999998</v>
      </c>
      <c r="D46" s="101">
        <v>364.39241299999998</v>
      </c>
      <c r="E46" s="101">
        <v>1.013576</v>
      </c>
      <c r="F46" s="101">
        <v>4.1044960000000001</v>
      </c>
      <c r="G46" s="101">
        <v>7.2890980000000001</v>
      </c>
      <c r="H46" s="101">
        <v>6.6695679999999999</v>
      </c>
      <c r="I46" s="101">
        <v>350.17550399999999</v>
      </c>
      <c r="J46" s="101">
        <v>127.076885</v>
      </c>
      <c r="K46" s="101">
        <v>153.10377500000001</v>
      </c>
      <c r="L46" s="101">
        <v>50.847625000000001</v>
      </c>
      <c r="M46" s="101">
        <v>26.844286</v>
      </c>
      <c r="N46" s="101">
        <v>59.973984999999999</v>
      </c>
      <c r="O46" s="101">
        <v>2.6813E-2</v>
      </c>
      <c r="P46" s="102">
        <f t="shared" si="0"/>
        <v>1495.9659580000005</v>
      </c>
      <c r="Q46" s="102">
        <v>1342.8621830000004</v>
      </c>
      <c r="R46" s="96"/>
      <c r="S46" s="97" t="s">
        <v>548</v>
      </c>
    </row>
    <row r="47" spans="1:19">
      <c r="B47" s="97" t="s">
        <v>349</v>
      </c>
      <c r="C47" s="101">
        <v>64.441866000000005</v>
      </c>
      <c r="D47" s="101">
        <v>331.41012699999999</v>
      </c>
      <c r="E47" s="101">
        <v>0.95078499999999999</v>
      </c>
      <c r="F47" s="101">
        <v>3.3835280000000001</v>
      </c>
      <c r="G47" s="101">
        <v>5.7927780000000002</v>
      </c>
      <c r="H47" s="101">
        <v>4.2264359999999996</v>
      </c>
      <c r="I47" s="101">
        <v>342.10891099999998</v>
      </c>
      <c r="J47" s="101">
        <v>116.647029</v>
      </c>
      <c r="K47" s="101">
        <v>153.560833</v>
      </c>
      <c r="L47" s="101">
        <v>50.752110999999999</v>
      </c>
      <c r="M47" s="101">
        <v>32.270201</v>
      </c>
      <c r="N47" s="101">
        <v>75.885649999999998</v>
      </c>
      <c r="O47" s="101">
        <v>0</v>
      </c>
      <c r="P47" s="102">
        <f t="shared" si="0"/>
        <v>1252.2898600000001</v>
      </c>
      <c r="Q47" s="102">
        <v>1098.7290270000001</v>
      </c>
      <c r="R47" s="96"/>
      <c r="S47" s="97" t="s">
        <v>549</v>
      </c>
    </row>
    <row r="48" spans="1:19">
      <c r="B48" s="97" t="s">
        <v>350</v>
      </c>
      <c r="C48" s="101">
        <v>43.973303000000001</v>
      </c>
      <c r="D48" s="101">
        <v>304.08902399999999</v>
      </c>
      <c r="E48" s="101">
        <v>0.52891999999999995</v>
      </c>
      <c r="F48" s="101">
        <v>3.0739670000000001</v>
      </c>
      <c r="G48" s="101">
        <v>5.3943859999999999</v>
      </c>
      <c r="H48" s="101">
        <v>4.5336749999999997</v>
      </c>
      <c r="I48" s="101">
        <v>327.18363099999999</v>
      </c>
      <c r="J48" s="101">
        <v>96.226488000000003</v>
      </c>
      <c r="K48" s="101">
        <v>187.50115500000001</v>
      </c>
      <c r="L48" s="101">
        <v>39.780147999999997</v>
      </c>
      <c r="M48" s="101">
        <v>14.966775999999999</v>
      </c>
      <c r="N48" s="101">
        <v>63.263955000000003</v>
      </c>
      <c r="O48" s="101">
        <v>0</v>
      </c>
      <c r="P48" s="102">
        <f t="shared" si="0"/>
        <v>1375.1454879999997</v>
      </c>
      <c r="Q48" s="102">
        <v>1187.6443329999997</v>
      </c>
      <c r="R48" s="96"/>
      <c r="S48" s="97" t="s">
        <v>550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21">
      <c r="A50" s="100">
        <v>2021</v>
      </c>
      <c r="B50" s="97" t="s">
        <v>339</v>
      </c>
      <c r="C50" s="101">
        <v>38.918474000000003</v>
      </c>
      <c r="D50" s="101">
        <v>265.284604</v>
      </c>
      <c r="E50" s="101">
        <v>0.94489000000000001</v>
      </c>
      <c r="F50" s="101">
        <v>4.2608879999999996</v>
      </c>
      <c r="G50" s="101">
        <v>4.6849619999999996</v>
      </c>
      <c r="H50" s="101">
        <v>4.7106769999999996</v>
      </c>
      <c r="I50" s="101">
        <v>298.28244100000001</v>
      </c>
      <c r="J50" s="101">
        <v>131.87111100000001</v>
      </c>
      <c r="K50" s="101">
        <v>27.084485999999998</v>
      </c>
      <c r="L50" s="101">
        <v>49.736378000000002</v>
      </c>
      <c r="M50" s="101">
        <v>24.096133999999999</v>
      </c>
      <c r="N50" s="101">
        <v>51.50909</v>
      </c>
      <c r="O50" s="101">
        <v>0</v>
      </c>
      <c r="P50" s="102">
        <v>1321.9701969999999</v>
      </c>
      <c r="Q50" s="102">
        <v>1294.8857109999997</v>
      </c>
      <c r="R50" s="100">
        <v>2021</v>
      </c>
      <c r="S50" s="97" t="s">
        <v>539</v>
      </c>
      <c r="U50" s="102"/>
    </row>
    <row r="51" spans="1:21">
      <c r="B51" s="97" t="s">
        <v>340</v>
      </c>
      <c r="C51" s="101">
        <v>37.368735000000001</v>
      </c>
      <c r="D51" s="101">
        <v>287.88411100000002</v>
      </c>
      <c r="E51" s="101">
        <v>0.94375100000000001</v>
      </c>
      <c r="F51" s="101">
        <v>4.4031380000000002</v>
      </c>
      <c r="G51" s="101">
        <v>5.6322159999999997</v>
      </c>
      <c r="H51" s="101">
        <v>2.9191289999999999</v>
      </c>
      <c r="I51" s="101">
        <v>319.75847299999998</v>
      </c>
      <c r="J51" s="101">
        <v>135.88046</v>
      </c>
      <c r="K51" s="101">
        <v>89.668357999999998</v>
      </c>
      <c r="L51" s="101">
        <v>45.509928000000002</v>
      </c>
      <c r="M51" s="101">
        <v>15.425333</v>
      </c>
      <c r="N51" s="101">
        <v>46.189292000000002</v>
      </c>
      <c r="O51" s="101">
        <v>1.5918000000000002E-2</v>
      </c>
      <c r="P51" s="102">
        <v>1463.3473869999998</v>
      </c>
      <c r="Q51" s="102">
        <v>1373.6790289999997</v>
      </c>
      <c r="R51" s="96"/>
      <c r="S51" s="97" t="s">
        <v>540</v>
      </c>
    </row>
    <row r="52" spans="1:21">
      <c r="B52" s="97" t="s">
        <v>341</v>
      </c>
      <c r="C52" s="101">
        <v>40.919559999999997</v>
      </c>
      <c r="D52" s="101">
        <v>358.84255899999999</v>
      </c>
      <c r="E52" s="101">
        <v>1.0799209999999999</v>
      </c>
      <c r="F52" s="101">
        <v>5.0720739999999997</v>
      </c>
      <c r="G52" s="101">
        <v>5.2300839999999997</v>
      </c>
      <c r="H52" s="101">
        <v>1.898658</v>
      </c>
      <c r="I52" s="101">
        <v>377.438649</v>
      </c>
      <c r="J52" s="101">
        <v>127.801117</v>
      </c>
      <c r="K52" s="101">
        <v>112.88417099999999</v>
      </c>
      <c r="L52" s="101">
        <v>52.584586000000002</v>
      </c>
      <c r="M52" s="101">
        <v>29.332419000000002</v>
      </c>
      <c r="N52" s="101">
        <v>65.058549999999997</v>
      </c>
      <c r="O52" s="101">
        <v>0</v>
      </c>
      <c r="P52" s="102">
        <v>1732.98524</v>
      </c>
      <c r="Q52" s="102">
        <v>1620.1010690000001</v>
      </c>
      <c r="R52" s="96"/>
      <c r="S52" s="97" t="s">
        <v>541</v>
      </c>
    </row>
    <row r="53" spans="1:21">
      <c r="B53" s="97" t="s">
        <v>342</v>
      </c>
      <c r="C53" s="101">
        <v>42.760373000000001</v>
      </c>
      <c r="D53" s="101">
        <v>321.28392000000002</v>
      </c>
      <c r="E53" s="101">
        <v>1.547936</v>
      </c>
      <c r="F53" s="101">
        <v>4.6642720000000004</v>
      </c>
      <c r="G53" s="101">
        <v>6.0180530000000001</v>
      </c>
      <c r="H53" s="101">
        <v>1.667654</v>
      </c>
      <c r="I53" s="101">
        <v>366.65766300000001</v>
      </c>
      <c r="J53" s="101">
        <v>137.686466</v>
      </c>
      <c r="K53" s="101">
        <v>67.957081000000002</v>
      </c>
      <c r="L53" s="101">
        <v>50.421843000000003</v>
      </c>
      <c r="M53" s="101">
        <v>14.483518999999999</v>
      </c>
      <c r="N53" s="101">
        <v>62.922953999999997</v>
      </c>
      <c r="O53" s="101">
        <v>0.122765</v>
      </c>
      <c r="P53" s="102">
        <v>1722.0045800000007</v>
      </c>
      <c r="Q53" s="102">
        <v>1654.0474990000007</v>
      </c>
      <c r="R53" s="96"/>
      <c r="S53" s="97" t="s">
        <v>542</v>
      </c>
    </row>
    <row r="54" spans="1:21">
      <c r="B54" s="97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02"/>
      <c r="R54" s="96"/>
      <c r="S54" s="97" t="s">
        <v>543</v>
      </c>
    </row>
    <row r="55" spans="1:21">
      <c r="B55" s="97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102"/>
      <c r="R55" s="96"/>
      <c r="S55" s="97" t="s">
        <v>544</v>
      </c>
    </row>
    <row r="56" spans="1:21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545</v>
      </c>
    </row>
    <row r="57" spans="1:21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546</v>
      </c>
    </row>
    <row r="58" spans="1:21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21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21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21" ht="9" thickBot="1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21" ht="21" customHeight="1" thickBot="1">
      <c r="A62" s="229" t="s">
        <v>162</v>
      </c>
      <c r="B62" s="229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707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9" t="s">
        <v>536</v>
      </c>
      <c r="S62" s="229" t="s">
        <v>523</v>
      </c>
    </row>
    <row r="63" spans="1:21" ht="12" customHeight="1" thickBot="1">
      <c r="A63" s="230"/>
      <c r="B63" s="230"/>
      <c r="C63" s="231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3"/>
      <c r="R63" s="230"/>
      <c r="S63" s="230"/>
    </row>
    <row r="67" spans="1:9" ht="21" customHeight="1">
      <c r="A67" s="225" t="s">
        <v>640</v>
      </c>
      <c r="B67" s="226"/>
      <c r="C67" s="227" t="s">
        <v>641</v>
      </c>
      <c r="D67" s="227"/>
      <c r="G67" s="234" t="s">
        <v>708</v>
      </c>
      <c r="H67" s="234"/>
      <c r="I67" s="234"/>
    </row>
    <row r="68" spans="1:9" ht="21" customHeight="1">
      <c r="A68" s="225" t="s">
        <v>642</v>
      </c>
      <c r="B68" s="226"/>
      <c r="C68" s="227" t="s">
        <v>643</v>
      </c>
      <c r="D68" s="227"/>
    </row>
  </sheetData>
  <mergeCells count="28"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G67:I67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misabel.silva</cp:lastModifiedBy>
  <dcterms:created xsi:type="dcterms:W3CDTF">2007-07-18T08:17:35Z</dcterms:created>
  <dcterms:modified xsi:type="dcterms:W3CDTF">2021-06-09T13:18:42Z</dcterms:modified>
</cp:coreProperties>
</file>