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60" windowWidth="25260" windowHeight="6120" tabRatio="948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25725"/>
</workbook>
</file>

<file path=xl/calcChain.xml><?xml version="1.0" encoding="utf-8"?>
<calcChain xmlns="http://schemas.openxmlformats.org/spreadsheetml/2006/main">
  <c r="O14" i="18"/>
  <c r="O13"/>
  <c r="O9"/>
  <c r="O8"/>
  <c r="E57" l="1"/>
  <c r="C97"/>
  <c r="C73"/>
  <c r="C57"/>
  <c r="C45"/>
  <c r="E46"/>
  <c r="E64"/>
  <c r="E80"/>
  <c r="C28"/>
  <c r="C50"/>
  <c r="I57"/>
  <c r="C58"/>
  <c r="C60"/>
  <c r="G60"/>
  <c r="E63"/>
  <c r="G64"/>
  <c r="C66"/>
  <c r="C84"/>
  <c r="C86"/>
  <c r="E95"/>
  <c r="I103"/>
  <c r="C106"/>
  <c r="E111"/>
  <c r="E119"/>
  <c r="E121"/>
  <c r="C122"/>
  <c r="C124"/>
  <c r="I243"/>
  <c r="G243"/>
  <c r="E243"/>
  <c r="C243"/>
  <c r="I242"/>
  <c r="E242"/>
  <c r="I241"/>
  <c r="G241"/>
  <c r="E241"/>
  <c r="C241"/>
  <c r="G239"/>
  <c r="E239"/>
  <c r="C239"/>
  <c r="I238"/>
  <c r="E238"/>
  <c r="G237"/>
  <c r="E237"/>
  <c r="C237"/>
  <c r="I236"/>
  <c r="E236"/>
  <c r="G233"/>
  <c r="E233"/>
  <c r="C233"/>
  <c r="I232"/>
  <c r="E232"/>
  <c r="I231"/>
  <c r="G231"/>
  <c r="E231"/>
  <c r="C231"/>
  <c r="I230"/>
  <c r="I229"/>
  <c r="G229"/>
  <c r="I228"/>
  <c r="G227"/>
  <c r="E227"/>
  <c r="E226"/>
  <c r="I225"/>
  <c r="G225"/>
  <c r="E225"/>
  <c r="C225"/>
  <c r="I224"/>
  <c r="E224"/>
  <c r="G223"/>
  <c r="E223"/>
  <c r="C223"/>
  <c r="E221"/>
  <c r="I219"/>
  <c r="E218"/>
  <c r="I217"/>
  <c r="G217"/>
  <c r="E216"/>
  <c r="E214"/>
  <c r="E212"/>
  <c r="G211"/>
  <c r="E210"/>
  <c r="I209"/>
  <c r="G207"/>
  <c r="E200"/>
  <c r="E198"/>
  <c r="E194"/>
  <c r="I177"/>
  <c r="E177"/>
  <c r="E166"/>
  <c r="E158"/>
  <c r="I157"/>
  <c r="G157"/>
  <c r="E152"/>
  <c r="E148"/>
  <c r="I143"/>
  <c r="G143"/>
  <c r="E143"/>
  <c r="C143"/>
  <c r="E142"/>
  <c r="C141"/>
  <c r="E105"/>
  <c r="E81"/>
  <c r="E65"/>
  <c r="C119"/>
  <c r="C100"/>
  <c r="C92"/>
  <c r="C49"/>
  <c r="E84"/>
  <c r="E126"/>
  <c r="E58"/>
  <c r="C63"/>
  <c r="E66"/>
  <c r="I68"/>
  <c r="C79"/>
  <c r="G117"/>
  <c r="C121"/>
  <c r="C240"/>
  <c r="G230"/>
  <c r="C224"/>
  <c r="C218"/>
  <c r="C216"/>
  <c r="C214"/>
  <c r="C212"/>
  <c r="G210"/>
  <c r="C210"/>
  <c r="G194"/>
  <c r="C194"/>
  <c r="G190"/>
  <c r="G182"/>
  <c r="E114" l="1"/>
  <c r="E112"/>
  <c r="C111"/>
  <c r="C107"/>
  <c r="E106"/>
  <c r="C126"/>
  <c r="E100"/>
  <c r="E86"/>
  <c r="C166"/>
  <c r="C152"/>
  <c r="C148"/>
  <c r="C103"/>
  <c r="C95"/>
  <c r="G57"/>
  <c r="C133"/>
  <c r="C177"/>
  <c r="E28"/>
  <c r="E24"/>
  <c r="C219"/>
  <c r="C217"/>
  <c r="C215"/>
  <c r="C211"/>
  <c r="C209"/>
  <c r="C207"/>
  <c r="E163"/>
  <c r="E161"/>
  <c r="E157"/>
  <c r="C99"/>
  <c r="I158"/>
  <c r="C157"/>
  <c r="C221"/>
  <c r="I218"/>
  <c r="I216"/>
  <c r="G236"/>
  <c r="G234"/>
  <c r="G232"/>
  <c r="I237"/>
  <c r="G235"/>
  <c r="C235"/>
  <c r="E234"/>
  <c r="C238"/>
  <c r="E240"/>
  <c r="C242"/>
  <c r="E209"/>
  <c r="E215"/>
  <c r="I227"/>
  <c r="I211"/>
  <c r="G216"/>
  <c r="G148"/>
  <c r="G112"/>
  <c r="G100"/>
  <c r="E229"/>
  <c r="E123"/>
  <c r="C112"/>
  <c r="E45"/>
  <c r="E103"/>
  <c r="I239"/>
  <c r="C228"/>
  <c r="G218"/>
  <c r="C120"/>
  <c r="C80"/>
  <c r="C64"/>
  <c r="I226"/>
  <c r="E228"/>
  <c r="C227"/>
  <c r="C229"/>
  <c r="E230"/>
  <c r="C236"/>
  <c r="C234"/>
  <c r="C232"/>
  <c r="I235"/>
  <c r="E235"/>
  <c r="I234"/>
  <c r="I233"/>
  <c r="G238"/>
  <c r="I223"/>
  <c r="I215"/>
  <c r="I207"/>
  <c r="I127"/>
  <c r="G228"/>
  <c r="G226"/>
  <c r="G224"/>
  <c r="C230"/>
  <c r="I240"/>
  <c r="G242"/>
  <c r="E205"/>
  <c r="E217"/>
  <c r="C186"/>
  <c r="C136"/>
  <c r="C226"/>
  <c r="G240"/>
  <c r="E219"/>
  <c r="E99"/>
  <c r="P47" i="2" l="1"/>
  <c r="P43"/>
  <c r="P39"/>
  <c r="P37" i="4"/>
  <c r="P39"/>
  <c r="P43"/>
  <c r="P47"/>
  <c r="P48" i="2"/>
  <c r="P46"/>
  <c r="P44"/>
  <c r="P42"/>
  <c r="P40"/>
  <c r="P38"/>
  <c r="P38" i="4"/>
  <c r="P40"/>
  <c r="P42"/>
  <c r="P44"/>
  <c r="P46"/>
  <c r="P48"/>
  <c r="P37" i="2"/>
  <c r="P45"/>
  <c r="P41"/>
  <c r="P41" i="4"/>
  <c r="P45"/>
  <c r="I12" i="26"/>
  <c r="I13" i="27" l="1"/>
  <c r="O13"/>
  <c r="I14"/>
  <c r="O14"/>
  <c r="I15"/>
  <c r="O15"/>
  <c r="I16"/>
  <c r="O16"/>
  <c r="I17"/>
  <c r="O17"/>
  <c r="I18"/>
  <c r="O18"/>
  <c r="I19"/>
  <c r="O19"/>
  <c r="I20"/>
  <c r="O20"/>
  <c r="I21"/>
  <c r="O21"/>
  <c r="I22"/>
  <c r="O22"/>
  <c r="I12" l="1"/>
  <c r="O12"/>
  <c r="K25" i="17" l="1"/>
  <c r="F25"/>
  <c r="K24"/>
  <c r="F24"/>
  <c r="K23"/>
  <c r="F23"/>
  <c r="K22" l="1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I7"/>
  <c r="J10" l="1"/>
  <c r="J12"/>
  <c r="J14"/>
  <c r="J16"/>
  <c r="J18"/>
  <c r="J20"/>
  <c r="J22"/>
  <c r="J24"/>
  <c r="J19"/>
  <c r="J23"/>
  <c r="J25"/>
  <c r="J9"/>
  <c r="J11"/>
  <c r="J13"/>
  <c r="J15"/>
  <c r="J17"/>
  <c r="J21"/>
  <c r="G7"/>
  <c r="H25" l="1"/>
  <c r="H24"/>
  <c r="H23"/>
  <c r="H22"/>
  <c r="H21"/>
  <c r="H20"/>
  <c r="H19"/>
  <c r="H18"/>
  <c r="H17"/>
  <c r="H16"/>
  <c r="H11"/>
  <c r="H10"/>
  <c r="H9"/>
  <c r="H15"/>
  <c r="H14"/>
  <c r="H13"/>
  <c r="H12"/>
  <c r="J7"/>
  <c r="D7"/>
  <c r="E25" s="1"/>
  <c r="B7"/>
  <c r="L23" i="30"/>
  <c r="J23"/>
  <c r="T21"/>
  <c r="R21"/>
  <c r="L21"/>
  <c r="J21"/>
  <c r="T20"/>
  <c r="R20"/>
  <c r="L20"/>
  <c r="J20"/>
  <c r="T19"/>
  <c r="R19"/>
  <c r="L19"/>
  <c r="J19"/>
  <c r="T18"/>
  <c r="R18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/>
  <c r="L12"/>
  <c r="J12"/>
  <c r="E10" i="17" l="1"/>
  <c r="E12"/>
  <c r="E14"/>
  <c r="E16"/>
  <c r="E18"/>
  <c r="E20"/>
  <c r="E22"/>
  <c r="E24"/>
  <c r="E9"/>
  <c r="E11"/>
  <c r="E13"/>
  <c r="E15"/>
  <c r="E17"/>
  <c r="E19"/>
  <c r="E21"/>
  <c r="E23"/>
  <c r="H7"/>
  <c r="C25"/>
  <c r="C24"/>
  <c r="C15"/>
  <c r="C14"/>
  <c r="C13"/>
  <c r="C23"/>
  <c r="C22"/>
  <c r="C21"/>
  <c r="C20"/>
  <c r="C19"/>
  <c r="C18"/>
  <c r="C17"/>
  <c r="C16"/>
  <c r="C11"/>
  <c r="C10"/>
  <c r="C9"/>
  <c r="C12"/>
  <c r="F7"/>
  <c r="L23" i="29"/>
  <c r="J23"/>
  <c r="T21"/>
  <c r="R21"/>
  <c r="L21"/>
  <c r="J21"/>
  <c r="T20"/>
  <c r="R20"/>
  <c r="L20"/>
  <c r="J20"/>
  <c r="T19"/>
  <c r="R19"/>
  <c r="L19"/>
  <c r="J19"/>
  <c r="T18"/>
  <c r="K7" i="17" l="1"/>
  <c r="C7"/>
  <c r="E7"/>
  <c r="R18" i="29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 l="1"/>
  <c r="L12"/>
  <c r="J12"/>
  <c r="O22" i="26" l="1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K10"/>
  <c r="E10"/>
  <c r="K10" i="27" l="1"/>
  <c r="E10"/>
  <c r="R23" i="30" l="1"/>
  <c r="T23"/>
  <c r="R23" i="29"/>
  <c r="T23"/>
  <c r="G10" i="16" l="1"/>
  <c r="I10"/>
  <c r="K16"/>
  <c r="K28"/>
  <c r="K22"/>
  <c r="G17"/>
  <c r="G18"/>
  <c r="I9"/>
  <c r="K15"/>
  <c r="I17"/>
  <c r="I18"/>
  <c r="K27"/>
  <c r="I30"/>
  <c r="I29"/>
  <c r="I24"/>
  <c r="K21"/>
  <c r="I23"/>
  <c r="G29"/>
  <c r="G30"/>
  <c r="G24"/>
  <c r="G23"/>
  <c r="G9"/>
  <c r="K10" l="1"/>
  <c r="G11"/>
  <c r="G12"/>
  <c r="I12"/>
  <c r="K9"/>
  <c r="I11"/>
  <c r="G34"/>
  <c r="G35"/>
  <c r="E10" i="28" l="1"/>
  <c r="K10"/>
  <c r="M10" l="1"/>
  <c r="G10"/>
  <c r="K32" i="16" l="1"/>
  <c r="K33" l="1"/>
  <c r="I34"/>
  <c r="I35"/>
  <c r="K11" i="18" l="1"/>
  <c r="K12" l="1"/>
  <c r="I48"/>
  <c r="I70"/>
  <c r="I133"/>
  <c r="I189"/>
  <c r="I221"/>
  <c r="I89"/>
  <c r="I77"/>
  <c r="I51"/>
  <c r="I58"/>
  <c r="I18"/>
  <c r="I20"/>
  <c r="I130"/>
  <c r="I149"/>
  <c r="I161"/>
  <c r="I171"/>
  <c r="I181"/>
  <c r="I201"/>
  <c r="I91"/>
  <c r="I31"/>
  <c r="I15"/>
  <c r="I112"/>
  <c r="I32"/>
  <c r="I26"/>
  <c r="I167"/>
  <c r="I197"/>
  <c r="I107"/>
  <c r="I85"/>
  <c r="I41"/>
  <c r="I122"/>
  <c r="I117"/>
  <c r="I37"/>
  <c r="I132"/>
  <c r="I137"/>
  <c r="I144"/>
  <c r="I165"/>
  <c r="I193"/>
  <c r="I123"/>
  <c r="I109"/>
  <c r="I61"/>
  <c r="I45"/>
  <c r="I17"/>
  <c r="I22"/>
  <c r="I99"/>
  <c r="I71"/>
  <c r="I159"/>
  <c r="I222"/>
  <c r="I203"/>
  <c r="I83"/>
  <c r="I82"/>
  <c r="I110"/>
  <c r="I148"/>
  <c r="I174"/>
  <c r="I198"/>
  <c r="I214"/>
  <c r="I95"/>
  <c r="I36"/>
  <c r="I81"/>
  <c r="I84"/>
  <c r="I114"/>
  <c r="I152"/>
  <c r="I176"/>
  <c r="I200"/>
  <c r="I220"/>
  <c r="I108"/>
  <c r="I29"/>
  <c r="I98"/>
  <c r="I35"/>
  <c r="I170"/>
  <c r="I140"/>
  <c r="I195"/>
  <c r="I135"/>
  <c r="I74"/>
  <c r="I75"/>
  <c r="I131"/>
  <c r="I86"/>
  <c r="I118"/>
  <c r="I156"/>
  <c r="I180"/>
  <c r="I202"/>
  <c r="I30"/>
  <c r="I111"/>
  <c r="I34"/>
  <c r="I69"/>
  <c r="I213"/>
  <c r="I92"/>
  <c r="I120"/>
  <c r="I160"/>
  <c r="I182"/>
  <c r="I204"/>
  <c r="I56"/>
  <c r="I150"/>
  <c r="I16"/>
  <c r="I116"/>
  <c r="I50"/>
  <c r="I138"/>
  <c r="I52"/>
  <c r="I162"/>
  <c r="I90"/>
  <c r="I46"/>
  <c r="I128"/>
  <c r="I187"/>
  <c r="I191"/>
  <c r="I105"/>
  <c r="I79"/>
  <c r="I65"/>
  <c r="I101"/>
  <c r="I40"/>
  <c r="I62"/>
  <c r="I14"/>
  <c r="I141"/>
  <c r="I155"/>
  <c r="I169"/>
  <c r="I173"/>
  <c r="I185"/>
  <c r="I121"/>
  <c r="I43"/>
  <c r="I23"/>
  <c r="I66"/>
  <c r="I64"/>
  <c r="I38"/>
  <c r="I153"/>
  <c r="I188"/>
  <c r="I125"/>
  <c r="I97"/>
  <c r="I47"/>
  <c r="I54"/>
  <c r="I104"/>
  <c r="I59"/>
  <c r="I129"/>
  <c r="I136"/>
  <c r="I139"/>
  <c r="I145"/>
  <c r="I178"/>
  <c r="I13"/>
  <c r="I113"/>
  <c r="I93"/>
  <c r="I55"/>
  <c r="I39"/>
  <c r="I124"/>
  <c r="I63"/>
  <c r="I115"/>
  <c r="I119"/>
  <c r="I199"/>
  <c r="I25"/>
  <c r="I53"/>
  <c r="I163"/>
  <c r="I94"/>
  <c r="I126"/>
  <c r="I164"/>
  <c r="I190"/>
  <c r="I206"/>
  <c r="I49"/>
  <c r="I151"/>
  <c r="I27"/>
  <c r="I179"/>
  <c r="I100"/>
  <c r="I134"/>
  <c r="I166"/>
  <c r="I192"/>
  <c r="I208"/>
  <c r="I80"/>
  <c r="I184"/>
  <c r="I42"/>
  <c r="I154"/>
  <c r="I19"/>
  <c r="I72"/>
  <c r="I33"/>
  <c r="I87"/>
  <c r="I183"/>
  <c r="I44"/>
  <c r="I73"/>
  <c r="I60"/>
  <c r="I102"/>
  <c r="I142"/>
  <c r="I168"/>
  <c r="I194"/>
  <c r="I210"/>
  <c r="I67"/>
  <c r="I175"/>
  <c r="I205"/>
  <c r="I147"/>
  <c r="I76"/>
  <c r="I106"/>
  <c r="I146"/>
  <c r="I172"/>
  <c r="I196"/>
  <c r="I212"/>
  <c r="I96"/>
  <c r="I24"/>
  <c r="I88"/>
  <c r="I186"/>
  <c r="I21"/>
  <c r="I28"/>
  <c r="I78"/>
  <c r="E120"/>
  <c r="E74"/>
  <c r="E50"/>
  <c r="E73"/>
  <c r="E132"/>
  <c r="E146"/>
  <c r="E167"/>
  <c r="E172"/>
  <c r="E182"/>
  <c r="E202"/>
  <c r="E127"/>
  <c r="E61"/>
  <c r="E35"/>
  <c r="E72"/>
  <c r="E78"/>
  <c r="E48"/>
  <c r="E34"/>
  <c r="E16"/>
  <c r="E42"/>
  <c r="E129"/>
  <c r="E137"/>
  <c r="E145"/>
  <c r="E168"/>
  <c r="E180"/>
  <c r="E188"/>
  <c r="E192"/>
  <c r="E125"/>
  <c r="E53"/>
  <c r="E47"/>
  <c r="E27"/>
  <c r="E38"/>
  <c r="E68"/>
  <c r="E97"/>
  <c r="E133"/>
  <c r="E144"/>
  <c r="E178"/>
  <c r="E191"/>
  <c r="E117"/>
  <c r="E37"/>
  <c r="E19"/>
  <c r="E122"/>
  <c r="E89"/>
  <c r="E49"/>
  <c r="E40"/>
  <c r="E134"/>
  <c r="E154"/>
  <c r="E160"/>
  <c r="E175"/>
  <c r="E183"/>
  <c r="E207"/>
  <c r="E220"/>
  <c r="E85"/>
  <c r="E77"/>
  <c r="E25"/>
  <c r="E22"/>
  <c r="E213"/>
  <c r="E83"/>
  <c r="E39"/>
  <c r="E131"/>
  <c r="E91"/>
  <c r="E155"/>
  <c r="E98"/>
  <c r="E104"/>
  <c r="E149"/>
  <c r="E94"/>
  <c r="E92"/>
  <c r="E118"/>
  <c r="E67"/>
  <c r="E203"/>
  <c r="E139"/>
  <c r="E75"/>
  <c r="E187"/>
  <c r="E71"/>
  <c r="E151"/>
  <c r="E90"/>
  <c r="E173"/>
  <c r="E102"/>
  <c r="E13"/>
  <c r="E116"/>
  <c r="E115"/>
  <c r="E159"/>
  <c r="E153"/>
  <c r="E108"/>
  <c r="E124"/>
  <c r="E82"/>
  <c r="E62"/>
  <c r="E14"/>
  <c r="E130"/>
  <c r="E138"/>
  <c r="E162"/>
  <c r="E170"/>
  <c r="E174"/>
  <c r="E196"/>
  <c r="E206"/>
  <c r="E109"/>
  <c r="E43"/>
  <c r="E31"/>
  <c r="E36"/>
  <c r="E54"/>
  <c r="E44"/>
  <c r="E26"/>
  <c r="E76"/>
  <c r="E113"/>
  <c r="E135"/>
  <c r="E140"/>
  <c r="E164"/>
  <c r="E176"/>
  <c r="E184"/>
  <c r="E190"/>
  <c r="E208"/>
  <c r="E69"/>
  <c r="E51"/>
  <c r="E41"/>
  <c r="E70"/>
  <c r="E18"/>
  <c r="E30"/>
  <c r="E20"/>
  <c r="E136"/>
  <c r="E150"/>
  <c r="E186"/>
  <c r="E204"/>
  <c r="E93"/>
  <c r="E23"/>
  <c r="E15"/>
  <c r="E56"/>
  <c r="E60"/>
  <c r="E33"/>
  <c r="E128"/>
  <c r="E141"/>
  <c r="E156"/>
  <c r="E169"/>
  <c r="E181"/>
  <c r="E185"/>
  <c r="E211"/>
  <c r="E101"/>
  <c r="E79"/>
  <c r="E29"/>
  <c r="E21"/>
  <c r="E87"/>
  <c r="E195"/>
  <c r="E197"/>
  <c r="E55"/>
  <c r="E179"/>
  <c r="E201"/>
  <c r="E32"/>
  <c r="E88"/>
  <c r="E147"/>
  <c r="E165"/>
  <c r="E222"/>
  <c r="E110"/>
  <c r="E107"/>
  <c r="E199"/>
  <c r="E59"/>
  <c r="E17"/>
  <c r="E193"/>
  <c r="E189"/>
  <c r="E96"/>
  <c r="E52"/>
  <c r="E171"/>
  <c r="P24" i="30" l="1"/>
  <c r="P24" i="29"/>
  <c r="R25" l="1"/>
  <c r="N24"/>
  <c r="T25"/>
  <c r="K8" i="18" l="1"/>
  <c r="K9"/>
  <c r="J8"/>
  <c r="J9"/>
  <c r="R25" i="30"/>
  <c r="N24"/>
  <c r="T25"/>
  <c r="T24" i="29"/>
  <c r="R24"/>
  <c r="P26"/>
  <c r="P26" i="30"/>
  <c r="I39" i="27" l="1"/>
  <c r="G36"/>
  <c r="I36"/>
  <c r="I29" i="26"/>
  <c r="G29"/>
  <c r="G43" i="27"/>
  <c r="I43"/>
  <c r="I43" i="26"/>
  <c r="G43"/>
  <c r="I27" i="27"/>
  <c r="G27"/>
  <c r="I28"/>
  <c r="G28"/>
  <c r="I32"/>
  <c r="G32"/>
  <c r="G26" i="26"/>
  <c r="I26"/>
  <c r="G26" i="27"/>
  <c r="I26"/>
  <c r="I42"/>
  <c r="G42"/>
  <c r="G32" i="26"/>
  <c r="I32"/>
  <c r="G35"/>
  <c r="I35"/>
  <c r="G27"/>
  <c r="I27"/>
  <c r="G31" i="27"/>
  <c r="I31"/>
  <c r="M35"/>
  <c r="N26" i="30"/>
  <c r="R27"/>
  <c r="T27"/>
  <c r="G39" i="26"/>
  <c r="I39"/>
  <c r="G31"/>
  <c r="I31"/>
  <c r="G40"/>
  <c r="I40"/>
  <c r="I40" i="27"/>
  <c r="G40"/>
  <c r="G44" i="26"/>
  <c r="I44"/>
  <c r="G28"/>
  <c r="I28"/>
  <c r="G30"/>
  <c r="I30"/>
  <c r="I44" i="27"/>
  <c r="G44"/>
  <c r="I41"/>
  <c r="G41"/>
  <c r="G42" i="26"/>
  <c r="I42"/>
  <c r="G34" i="27"/>
  <c r="I34"/>
  <c r="G34" i="26"/>
  <c r="I34"/>
  <c r="G35" i="27"/>
  <c r="I35"/>
  <c r="G41" i="26"/>
  <c r="I41"/>
  <c r="G33"/>
  <c r="I33"/>
  <c r="G30" i="27"/>
  <c r="I30"/>
  <c r="G29"/>
  <c r="I29"/>
  <c r="G33"/>
  <c r="I33"/>
  <c r="G36" i="26"/>
  <c r="I36"/>
  <c r="N26" i="29"/>
  <c r="R27"/>
  <c r="T27"/>
  <c r="R24" i="30"/>
  <c r="T24"/>
  <c r="M39" i="27"/>
  <c r="O39" i="26"/>
  <c r="M40" i="27" l="1"/>
  <c r="O40"/>
  <c r="M36"/>
  <c r="O36"/>
  <c r="M41" i="26"/>
  <c r="O41"/>
  <c r="M26" i="27"/>
  <c r="O26"/>
  <c r="O42"/>
  <c r="M42"/>
  <c r="M27"/>
  <c r="O27"/>
  <c r="O43"/>
  <c r="M43"/>
  <c r="M28"/>
  <c r="O28"/>
  <c r="O44"/>
  <c r="M44"/>
  <c r="M29"/>
  <c r="O29"/>
  <c r="M30"/>
  <c r="O30"/>
  <c r="M31"/>
  <c r="O31"/>
  <c r="M32"/>
  <c r="O32"/>
  <c r="M33"/>
  <c r="O33"/>
  <c r="M34"/>
  <c r="O34"/>
  <c r="M35" i="26"/>
  <c r="O35"/>
  <c r="L25" i="29"/>
  <c r="J25"/>
  <c r="J24" i="30"/>
  <c r="L24"/>
  <c r="C180" i="18"/>
  <c r="C200"/>
  <c r="C69"/>
  <c r="C41"/>
  <c r="C21"/>
  <c r="C174"/>
  <c r="C192"/>
  <c r="C222"/>
  <c r="C55"/>
  <c r="C35"/>
  <c r="C23"/>
  <c r="C59"/>
  <c r="C137"/>
  <c r="C169"/>
  <c r="C54"/>
  <c r="C24"/>
  <c r="C33"/>
  <c r="C184"/>
  <c r="C220"/>
  <c r="C71"/>
  <c r="C94"/>
  <c r="C51"/>
  <c r="C147"/>
  <c r="C13"/>
  <c r="C98"/>
  <c r="C78"/>
  <c r="C36"/>
  <c r="C27"/>
  <c r="C67"/>
  <c r="C170"/>
  <c r="C190"/>
  <c r="C204"/>
  <c r="C85"/>
  <c r="C61"/>
  <c r="C39"/>
  <c r="C135"/>
  <c r="C102"/>
  <c r="C44"/>
  <c r="C19"/>
  <c r="C182"/>
  <c r="C202"/>
  <c r="C47"/>
  <c r="C25"/>
  <c r="C81"/>
  <c r="C151"/>
  <c r="C173"/>
  <c r="C74"/>
  <c r="C52"/>
  <c r="C93"/>
  <c r="C140"/>
  <c r="C48"/>
  <c r="C37"/>
  <c r="C165"/>
  <c r="C130"/>
  <c r="C18"/>
  <c r="C88"/>
  <c r="C161"/>
  <c r="C189"/>
  <c r="C205"/>
  <c r="C89"/>
  <c r="C164"/>
  <c r="C115"/>
  <c r="C203"/>
  <c r="C181"/>
  <c r="C129"/>
  <c r="C158"/>
  <c r="C132"/>
  <c r="C96"/>
  <c r="C38"/>
  <c r="C131"/>
  <c r="C134"/>
  <c r="C72"/>
  <c r="C175"/>
  <c r="C153"/>
  <c r="C201"/>
  <c r="C146"/>
  <c r="C160"/>
  <c r="C105"/>
  <c r="C117"/>
  <c r="C144"/>
  <c r="C199"/>
  <c r="C155"/>
  <c r="C162"/>
  <c r="C17"/>
  <c r="C65"/>
  <c r="C83"/>
  <c r="C145"/>
  <c r="C114"/>
  <c r="C46"/>
  <c r="C16"/>
  <c r="C123"/>
  <c r="C206"/>
  <c r="C125"/>
  <c r="C29"/>
  <c r="C75"/>
  <c r="C139"/>
  <c r="C167"/>
  <c r="C108"/>
  <c r="C82"/>
  <c r="C76"/>
  <c r="C20"/>
  <c r="C116"/>
  <c r="C128"/>
  <c r="C176"/>
  <c r="C198"/>
  <c r="C101"/>
  <c r="C77"/>
  <c r="C53"/>
  <c r="C43"/>
  <c r="C110"/>
  <c r="C62"/>
  <c r="C32"/>
  <c r="C87"/>
  <c r="C196"/>
  <c r="C208"/>
  <c r="C31"/>
  <c r="C15"/>
  <c r="C149"/>
  <c r="C171"/>
  <c r="C118"/>
  <c r="C68"/>
  <c r="C42"/>
  <c r="C40"/>
  <c r="C70"/>
  <c r="C22"/>
  <c r="C187"/>
  <c r="C138"/>
  <c r="C90"/>
  <c r="C56"/>
  <c r="C14"/>
  <c r="C127"/>
  <c r="C197"/>
  <c r="C159"/>
  <c r="C156"/>
  <c r="C109"/>
  <c r="C195"/>
  <c r="C142"/>
  <c r="C163"/>
  <c r="C150"/>
  <c r="C188"/>
  <c r="C26"/>
  <c r="C178"/>
  <c r="C179"/>
  <c r="C104"/>
  <c r="C34"/>
  <c r="C30"/>
  <c r="C183"/>
  <c r="C193"/>
  <c r="C213"/>
  <c r="C185"/>
  <c r="C168"/>
  <c r="C113"/>
  <c r="C91"/>
  <c r="C191"/>
  <c r="C172"/>
  <c r="C154"/>
  <c r="T26" i="29"/>
  <c r="R26"/>
  <c r="G136" i="18"/>
  <c r="G206"/>
  <c r="G29"/>
  <c r="G77"/>
  <c r="G135"/>
  <c r="G149"/>
  <c r="G155"/>
  <c r="G179"/>
  <c r="G199"/>
  <c r="G118"/>
  <c r="G94"/>
  <c r="G74"/>
  <c r="G40"/>
  <c r="G123"/>
  <c r="G45"/>
  <c r="G142"/>
  <c r="G170"/>
  <c r="G198"/>
  <c r="G97"/>
  <c r="G65"/>
  <c r="G67"/>
  <c r="G133"/>
  <c r="G159"/>
  <c r="G205"/>
  <c r="G221"/>
  <c r="G110"/>
  <c r="G58"/>
  <c r="G71"/>
  <c r="G146"/>
  <c r="G125"/>
  <c r="G47"/>
  <c r="G25"/>
  <c r="G105"/>
  <c r="G33"/>
  <c r="G131"/>
  <c r="G139"/>
  <c r="G147"/>
  <c r="G165"/>
  <c r="G171"/>
  <c r="G175"/>
  <c r="G183"/>
  <c r="G201"/>
  <c r="G215"/>
  <c r="G82"/>
  <c r="G76"/>
  <c r="G66"/>
  <c r="G52"/>
  <c r="G109"/>
  <c r="G138"/>
  <c r="G166"/>
  <c r="G222"/>
  <c r="G79"/>
  <c r="G69"/>
  <c r="G55"/>
  <c r="G41"/>
  <c r="G17"/>
  <c r="G85"/>
  <c r="G16"/>
  <c r="G167"/>
  <c r="G189"/>
  <c r="G197"/>
  <c r="G126"/>
  <c r="G34"/>
  <c r="G53"/>
  <c r="G158"/>
  <c r="G18"/>
  <c r="G88"/>
  <c r="G120"/>
  <c r="G168"/>
  <c r="G200"/>
  <c r="G38"/>
  <c r="G90"/>
  <c r="G86"/>
  <c r="G156"/>
  <c r="G188"/>
  <c r="G220"/>
  <c r="G103"/>
  <c r="G39"/>
  <c r="G99"/>
  <c r="G28"/>
  <c r="G89"/>
  <c r="G186"/>
  <c r="G72"/>
  <c r="G108"/>
  <c r="G160"/>
  <c r="G192"/>
  <c r="G116"/>
  <c r="G106"/>
  <c r="G46"/>
  <c r="G54"/>
  <c r="G124"/>
  <c r="G180"/>
  <c r="G212"/>
  <c r="G21"/>
  <c r="G134"/>
  <c r="G101"/>
  <c r="J12"/>
  <c r="G154"/>
  <c r="G107"/>
  <c r="G119"/>
  <c r="G37"/>
  <c r="G141"/>
  <c r="G151"/>
  <c r="G177"/>
  <c r="G185"/>
  <c r="G213"/>
  <c r="G98"/>
  <c r="G84"/>
  <c r="G68"/>
  <c r="G20"/>
  <c r="G81"/>
  <c r="G130"/>
  <c r="G162"/>
  <c r="G178"/>
  <c r="G111"/>
  <c r="G83"/>
  <c r="G113"/>
  <c r="G14"/>
  <c r="G153"/>
  <c r="G195"/>
  <c r="G219"/>
  <c r="G114"/>
  <c r="G62"/>
  <c r="G115"/>
  <c r="G19"/>
  <c r="G214"/>
  <c r="G121"/>
  <c r="G43"/>
  <c r="G15"/>
  <c r="G59"/>
  <c r="G129"/>
  <c r="G137"/>
  <c r="G145"/>
  <c r="G161"/>
  <c r="G169"/>
  <c r="G173"/>
  <c r="G181"/>
  <c r="G193"/>
  <c r="G209"/>
  <c r="G13"/>
  <c r="G78"/>
  <c r="G70"/>
  <c r="G56"/>
  <c r="G26"/>
  <c r="G63"/>
  <c r="G150"/>
  <c r="G174"/>
  <c r="G87"/>
  <c r="G75"/>
  <c r="G61"/>
  <c r="G51"/>
  <c r="G35"/>
  <c r="G127"/>
  <c r="G49"/>
  <c r="G163"/>
  <c r="G187"/>
  <c r="G191"/>
  <c r="G203"/>
  <c r="G48"/>
  <c r="G93"/>
  <c r="G80"/>
  <c r="G50"/>
  <c r="G42"/>
  <c r="G102"/>
  <c r="G152"/>
  <c r="G184"/>
  <c r="G95"/>
  <c r="G202"/>
  <c r="G36"/>
  <c r="G104"/>
  <c r="G172"/>
  <c r="G204"/>
  <c r="G91"/>
  <c r="G27"/>
  <c r="G73"/>
  <c r="G122"/>
  <c r="G31"/>
  <c r="G44"/>
  <c r="G30"/>
  <c r="G96"/>
  <c r="G132"/>
  <c r="G176"/>
  <c r="G208"/>
  <c r="G23"/>
  <c r="G140"/>
  <c r="G22"/>
  <c r="G92"/>
  <c r="G164"/>
  <c r="G196"/>
  <c r="G144"/>
  <c r="G128"/>
  <c r="G32"/>
  <c r="G24"/>
  <c r="G25" i="26"/>
  <c r="I25"/>
  <c r="E24"/>
  <c r="G24" s="1"/>
  <c r="G25" i="27"/>
  <c r="I25"/>
  <c r="E24"/>
  <c r="G24" s="1"/>
  <c r="O35"/>
  <c r="O36" i="26"/>
  <c r="M36"/>
  <c r="O25" i="27"/>
  <c r="M25"/>
  <c r="K24"/>
  <c r="M24" s="1"/>
  <c r="M40" i="26"/>
  <c r="O40"/>
  <c r="O41" i="27"/>
  <c r="M41"/>
  <c r="M25" i="26"/>
  <c r="K24"/>
  <c r="M24" s="1"/>
  <c r="O25"/>
  <c r="O26"/>
  <c r="M26"/>
  <c r="O42"/>
  <c r="M42"/>
  <c r="O27"/>
  <c r="M27"/>
  <c r="O43"/>
  <c r="M43"/>
  <c r="O28"/>
  <c r="M28"/>
  <c r="O44"/>
  <c r="M44"/>
  <c r="O29"/>
  <c r="M29"/>
  <c r="O30"/>
  <c r="M30"/>
  <c r="O31"/>
  <c r="M31"/>
  <c r="O32"/>
  <c r="M32"/>
  <c r="O33"/>
  <c r="M33"/>
  <c r="O34"/>
  <c r="M34"/>
  <c r="J27" i="30"/>
  <c r="L27"/>
  <c r="L26"/>
  <c r="J26"/>
  <c r="J24" i="29"/>
  <c r="L24"/>
  <c r="J27"/>
  <c r="L27"/>
  <c r="L26"/>
  <c r="J26"/>
  <c r="L25" i="30"/>
  <c r="J25"/>
  <c r="T26"/>
  <c r="R26"/>
  <c r="O39" i="27"/>
  <c r="J11" i="18"/>
  <c r="M39" i="26"/>
  <c r="G39" i="27"/>
  <c r="AI13" i="24" l="1"/>
  <c r="AA13"/>
  <c r="S13"/>
  <c r="C25"/>
  <c r="C24"/>
  <c r="C23"/>
  <c r="C22"/>
  <c r="C21"/>
  <c r="C20"/>
  <c r="C19"/>
  <c r="C18"/>
  <c r="C17"/>
  <c r="C16"/>
  <c r="C15"/>
  <c r="AI13" i="25"/>
  <c r="AA13"/>
  <c r="S13"/>
  <c r="C25"/>
  <c r="C24"/>
  <c r="C23"/>
  <c r="C22"/>
  <c r="C21"/>
  <c r="C20"/>
  <c r="C19"/>
  <c r="C18"/>
  <c r="C17"/>
  <c r="C16"/>
  <c r="C15"/>
  <c r="M13" l="1"/>
  <c r="O14"/>
  <c r="E14"/>
  <c r="Q14"/>
  <c r="Q16"/>
  <c r="O16"/>
  <c r="E16"/>
  <c r="E18"/>
  <c r="Q18"/>
  <c r="O18"/>
  <c r="C14"/>
  <c r="C13" s="1"/>
  <c r="K13"/>
  <c r="K13" i="24"/>
  <c r="C14"/>
  <c r="C13" s="1"/>
  <c r="Q15" i="25"/>
  <c r="O15"/>
  <c r="E15"/>
  <c r="E17"/>
  <c r="Q17"/>
  <c r="O17"/>
  <c r="Q19"/>
  <c r="O19"/>
  <c r="E19"/>
  <c r="U13"/>
  <c r="Y14"/>
  <c r="W14"/>
  <c r="W15"/>
  <c r="Y15"/>
  <c r="Y16"/>
  <c r="W16"/>
  <c r="W17"/>
  <c r="Y17"/>
  <c r="Y18"/>
  <c r="W18"/>
  <c r="W19"/>
  <c r="Y19"/>
  <c r="AE14"/>
  <c r="AC13"/>
  <c r="AG14"/>
  <c r="AG15"/>
  <c r="AE15"/>
  <c r="AG16"/>
  <c r="AE16"/>
  <c r="AE17"/>
  <c r="AG17"/>
  <c r="AG18"/>
  <c r="AE18"/>
  <c r="AG19"/>
  <c r="AE19"/>
  <c r="AK13"/>
  <c r="AO14"/>
  <c r="AM14"/>
  <c r="AM15"/>
  <c r="AO15"/>
  <c r="AM16"/>
  <c r="AO16"/>
  <c r="AO17"/>
  <c r="AM17"/>
  <c r="AO18"/>
  <c r="AM18"/>
  <c r="AM19"/>
  <c r="AO19"/>
  <c r="E14" i="24"/>
  <c r="O14"/>
  <c r="M13"/>
  <c r="Q14"/>
  <c r="E15"/>
  <c r="Q15"/>
  <c r="O15"/>
  <c r="Q16"/>
  <c r="O16"/>
  <c r="E16"/>
  <c r="E17"/>
  <c r="Q17"/>
  <c r="O17"/>
  <c r="Q18"/>
  <c r="O18"/>
  <c r="E18"/>
  <c r="E19"/>
  <c r="Q19"/>
  <c r="O19"/>
  <c r="U13"/>
  <c r="Y14"/>
  <c r="W14"/>
  <c r="W15"/>
  <c r="Y15"/>
  <c r="Y16"/>
  <c r="W16"/>
  <c r="W17"/>
  <c r="Y17"/>
  <c r="Y18"/>
  <c r="W18"/>
  <c r="W19"/>
  <c r="Y19"/>
  <c r="AC13"/>
  <c r="AE14"/>
  <c r="AG14"/>
  <c r="AG15"/>
  <c r="AE15"/>
  <c r="AE16"/>
  <c r="AG16"/>
  <c r="AE17"/>
  <c r="AG17"/>
  <c r="AE18"/>
  <c r="AG18"/>
  <c r="AG19"/>
  <c r="AE19"/>
  <c r="AO14"/>
  <c r="AK13"/>
  <c r="AM14"/>
  <c r="AO15"/>
  <c r="AM15"/>
  <c r="AO16"/>
  <c r="AM16"/>
  <c r="AM17"/>
  <c r="AO17"/>
  <c r="AO18"/>
  <c r="AM18"/>
  <c r="AO19"/>
  <c r="AM19"/>
  <c r="I19" l="1"/>
  <c r="G19"/>
  <c r="I17"/>
  <c r="G17"/>
  <c r="I15"/>
  <c r="G15"/>
  <c r="E13"/>
  <c r="G14"/>
  <c r="I14"/>
  <c r="G17" i="25"/>
  <c r="I17"/>
  <c r="I16"/>
  <c r="G16"/>
  <c r="E13"/>
  <c r="I14"/>
  <c r="G14"/>
  <c r="G18" i="24"/>
  <c r="I18"/>
  <c r="G16"/>
  <c r="I16"/>
  <c r="G19" i="25"/>
  <c r="I19"/>
  <c r="G15"/>
  <c r="I15"/>
  <c r="I18"/>
  <c r="G18"/>
  <c r="E24" i="28" l="1"/>
  <c r="G24" l="1"/>
  <c r="K24" l="1"/>
  <c r="M24" l="1"/>
</calcChain>
</file>

<file path=xl/sharedStrings.xml><?xml version="1.0" encoding="utf-8"?>
<sst xmlns="http://schemas.openxmlformats.org/spreadsheetml/2006/main" count="2903" uniqueCount="1131">
  <si>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</si>
  <si>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</si>
  <si>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</si>
  <si>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</si>
  <si>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</si>
  <si>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</si>
  <si>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</si>
  <si>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</si>
  <si>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</si>
  <si>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</si>
  <si>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</si>
  <si>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</si>
  <si>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</si>
  <si>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</si>
  <si>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</si>
  <si>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</si>
  <si>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</si>
  <si>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</si>
  <si>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</si>
  <si>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</si>
  <si>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</si>
  <si>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</si>
  <si>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</si>
  <si>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</si>
  <si>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</si>
  <si>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</si>
  <si>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</si>
  <si>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</si>
  <si>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</si>
  <si>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</si>
  <si>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</si>
  <si>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</si>
  <si>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</si>
  <si>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</si>
  <si>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</si>
  <si>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</si>
  <si>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</si>
  <si>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</si>
  <si>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</si>
  <si>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</si>
  <si>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</si>
  <si>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</si>
  <si>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</si>
  <si>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</si>
  <si>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</si>
  <si>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</si>
  <si>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</si>
  <si>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</si>
  <si>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</si>
  <si>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</si>
  <si>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</si>
  <si>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</si>
  <si>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</si>
  <si>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</si>
  <si>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</si>
  <si>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</si>
  <si>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</si>
  <si>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</si>
  <si>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</si>
  <si>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</si>
  <si>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</si>
  <si>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</si>
  <si>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</si>
  <si>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</si>
  <si>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</si>
  <si>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</si>
  <si>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</si>
  <si>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</si>
  <si>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</si>
  <si>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</si>
  <si>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</si>
  <si>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</si>
  <si>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</si>
  <si>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</si>
  <si>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</si>
  <si>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</si>
  <si>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</si>
  <si>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</si>
  <si>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</si>
  <si>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</si>
  <si>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</si>
  <si>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</si>
  <si>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</si>
  <si>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</si>
  <si>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</si>
  <si>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</si>
  <si>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</si>
  <si>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</si>
  <si>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</si>
  <si>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</si>
  <si>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</si>
  <si>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</si>
  <si>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</si>
  <si>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</si>
  <si>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</si>
  <si>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</si>
  <si>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</si>
  <si>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</si>
  <si>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</si>
  <si>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</si>
  <si>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</si>
  <si>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</si>
  <si>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</si>
  <si>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</si>
  <si>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</si>
  <si>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</si>
  <si>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</si>
  <si>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</si>
  <si>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</si>
  <si>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</si>
  <si>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</si>
  <si>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</si>
  <si>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</si>
  <si>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</si>
  <si>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</si>
  <si>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</si>
  <si>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</si>
  <si>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</si>
  <si>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</si>
  <si>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</si>
  <si>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</si>
  <si>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</si>
  <si>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</si>
  <si>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</si>
  <si>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</si>
  <si>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</si>
  <si>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</si>
  <si>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</si>
  <si>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</si>
  <si>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</si>
  <si>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</si>
  <si>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</si>
  <si>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</si>
  <si>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</si>
  <si>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</si>
  <si>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</si>
  <si>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</si>
  <si>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</si>
  <si>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</si>
  <si>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</si>
  <si>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</si>
  <si>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</si>
  <si>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</si>
  <si>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</si>
  <si>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</si>
  <si>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</si>
  <si>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</si>
  <si>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</si>
  <si>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</si>
  <si>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</si>
  <si>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</si>
  <si>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</si>
  <si>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</si>
  <si>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</si>
  <si>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</si>
  <si>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</si>
  <si>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</si>
  <si>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</si>
  <si>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</si>
  <si>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</si>
  <si>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</si>
  <si>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</si>
  <si>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</si>
  <si>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</si>
  <si>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</si>
  <si>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</si>
  <si>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</si>
  <si>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</si>
  <si>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</si>
  <si>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</si>
  <si>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</si>
  <si>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</si>
  <si>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</si>
  <si>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</si>
  <si>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</si>
  <si>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</si>
  <si>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</si>
  <si>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</si>
  <si>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</si>
  <si>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</si>
  <si>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</si>
  <si>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</si>
  <si>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</si>
  <si>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</si>
  <si>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</si>
  <si>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</si>
  <si>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</si>
  <si>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</si>
  <si>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</si>
  <si>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</si>
  <si>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</si>
  <si>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</si>
  <si>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</si>
  <si>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</si>
  <si>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</si>
  <si>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</si>
  <si>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</si>
  <si>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</si>
  <si>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</si>
  <si>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</si>
  <si>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</si>
  <si>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</si>
  <si>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</si>
  <si>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</si>
  <si>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</si>
  <si>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</si>
  <si>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</si>
  <si>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</si>
  <si>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</si>
  <si>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</si>
  <si>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</si>
  <si>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</si>
  <si>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</si>
  <si>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</si>
  <si>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</si>
  <si>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</si>
  <si>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</si>
  <si>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</si>
  <si>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</si>
  <si>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</si>
  <si>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</si>
  <si>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</si>
  <si>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</si>
  <si>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</si>
  <si>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</si>
  <si>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</si>
  <si>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</si>
  <si>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</si>
  <si>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</si>
  <si>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</si>
  <si>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</si>
  <si>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</si>
  <si>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</si>
  <si>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</si>
  <si>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</si>
  <si>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</si>
  <si>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</si>
  <si>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</si>
  <si>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</si>
  <si>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</si>
  <si>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</si>
  <si>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</si>
  <si>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</si>
  <si>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</si>
  <si>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</si>
  <si>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</si>
  <si>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</si>
  <si>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</si>
  <si>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</si>
  <si>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</si>
  <si>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</si>
  <si>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</si>
  <si>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</si>
  <si>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</si>
  <si>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</si>
  <si>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</si>
  <si>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</si>
  <si>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</si>
  <si>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</si>
  <si>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</si>
  <si>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</si>
  <si>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</si>
  <si>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</si>
  <si>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</si>
  <si>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</si>
  <si>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</si>
  <si>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</si>
  <si>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</si>
  <si>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</si>
  <si>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</si>
  <si>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</si>
  <si>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</si>
  <si>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</si>
  <si>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</si>
  <si>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</si>
  <si>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</si>
  <si>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</si>
  <si>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</si>
  <si>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</si>
  <si>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</si>
  <si>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</si>
  <si>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</si>
  <si>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</si>
  <si>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</si>
  <si>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</si>
  <si>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</si>
  <si>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</si>
  <si>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</si>
  <si>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</si>
  <si>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</si>
  <si>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</si>
  <si>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</si>
  <si>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</si>
  <si>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</si>
  <si>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</si>
  <si>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</si>
  <si>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</si>
  <si>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</si>
  <si>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</si>
  <si>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</si>
  <si>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</si>
  <si>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</si>
  <si>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</si>
  <si>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</si>
  <si>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</si>
  <si>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</si>
  <si>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</si>
  <si>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</si>
  <si>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</si>
  <si>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</si>
  <si>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</si>
  <si>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</si>
  <si>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</si>
  <si>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</si>
  <si>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</si>
  <si>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</si>
  <si>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</si>
  <si>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</si>
  <si>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</si>
  <si>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</si>
  <si>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</si>
  <si>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</si>
  <si>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</si>
  <si>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</si>
  <si>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</si>
  <si>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</si>
  <si>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</si>
  <si>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</si>
  <si>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</si>
  <si>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</si>
  <si>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</si>
  <si>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</si>
  <si>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</si>
  <si>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</si>
  <si>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</si>
  <si>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</si>
  <si>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</si>
  <si>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</si>
  <si>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</si>
  <si>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</si>
  <si>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</si>
  <si>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</si>
  <si>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</si>
  <si>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</si>
  <si>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</si>
  <si>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</si>
  <si>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</si>
  <si>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</si>
  <si>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</si>
  <si>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</si>
  <si>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</si>
  <si>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</si>
  <si>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</si>
  <si>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</si>
  <si>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</si>
  <si>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</si>
  <si>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</si>
  <si>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</si>
  <si>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</si>
  <si>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</si>
  <si>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</si>
  <si>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</si>
  <si>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</si>
  <si>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</si>
  <si>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</si>
  <si>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</si>
  <si>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</si>
  <si>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</si>
  <si>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</si>
  <si>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</si>
  <si>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</si>
  <si>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</si>
  <si>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</si>
  <si>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</si>
  <si>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</si>
  <si>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</si>
  <si>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</si>
  <si>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</si>
  <si>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</si>
  <si>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</si>
  <si>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</si>
  <si>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</si>
  <si>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</si>
  <si>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</si>
  <si>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</si>
  <si>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</si>
  <si>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</si>
  <si>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</si>
  <si>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</si>
  <si>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</si>
  <si>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</si>
  <si>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</si>
  <si>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</si>
  <si>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</si>
  <si>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</si>
  <si>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</si>
  <si>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</si>
  <si>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</si>
  <si>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</si>
  <si>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</si>
  <si>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</si>
  <si>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</si>
  <si>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</si>
  <si>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</si>
  <si>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</si>
  <si>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</si>
  <si>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</si>
  <si>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</si>
  <si>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</si>
  <si>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</si>
  <si>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</si>
  <si>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</si>
  <si>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</si>
  <si>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</si>
  <si>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</si>
  <si>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</si>
  <si>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</si>
  <si>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</si>
  <si>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</si>
  <si>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</si>
  <si>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</si>
  <si>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</si>
  <si>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</si>
  <si>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</si>
  <si>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</si>
  <si>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</si>
  <si>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</si>
  <si>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</si>
  <si>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</si>
  <si>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</si>
  <si>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</si>
  <si>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</si>
  <si>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</si>
  <si>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</si>
  <si>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</si>
  <si>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</si>
  <si>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</si>
  <si>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</si>
  <si>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</si>
  <si>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</si>
  <si>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</si>
  <si>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</si>
  <si>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</si>
  <si>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</si>
  <si>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</si>
  <si>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</si>
  <si>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</si>
  <si>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</si>
  <si>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</si>
  <si>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</si>
  <si>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</si>
  <si>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</si>
  <si>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</si>
  <si>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</si>
  <si>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</si>
  <si>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</si>
  <si>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</si>
  <si>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</si>
  <si>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</si>
  <si>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</si>
  <si>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</si>
  <si>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</si>
  <si>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</si>
  <si>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</si>
  <si>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</si>
  <si>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</si>
  <si>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</si>
  <si>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</si>
  <si>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</si>
  <si>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</si>
  <si>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</si>
  <si>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</si>
  <si>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</si>
  <si>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</si>
  <si>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</si>
  <si>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</si>
  <si>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</si>
  <si>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</si>
  <si>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</si>
  <si>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</si>
  <si>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</si>
  <si>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</si>
  <si>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</si>
  <si>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</si>
  <si>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</si>
  <si>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</si>
  <si>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</si>
  <si>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</si>
  <si>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</si>
  <si>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</si>
  <si>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</si>
  <si>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</si>
  <si>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</si>
  <si>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</si>
  <si>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</si>
  <si>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</si>
  <si>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</si>
  <si>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</si>
  <si>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</si>
  <si>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</si>
  <si>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</si>
  <si>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</si>
  <si>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</si>
  <si>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</si>
  <si>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</si>
  <si>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</si>
  <si>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</si>
  <si>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</si>
  <si>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</si>
  <si>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</si>
  <si>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</si>
  <si>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</si>
  <si>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</si>
  <si>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</si>
  <si>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</si>
  <si>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</si>
  <si>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</si>
  <si>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</si>
  <si>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</si>
  <si>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</si>
  <si>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</si>
  <si>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</si>
  <si>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</si>
  <si>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</si>
  <si>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</si>
  <si>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</si>
  <si>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</si>
  <si>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</si>
  <si>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</si>
  <si>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</si>
  <si>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</si>
  <si>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</si>
  <si>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</si>
  <si>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</si>
  <si>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</si>
  <si>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</si>
  <si>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</si>
  <si>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</si>
  <si>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</si>
  <si>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</si>
  <si>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</si>
  <si>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</si>
  <si>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</si>
  <si>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</si>
  <si>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</si>
  <si>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</si>
  <si>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</si>
  <si>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</si>
  <si>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</si>
  <si>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</si>
  <si>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</si>
  <si>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</si>
  <si>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</si>
  <si>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</si>
  <si>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</si>
  <si>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</si>
  <si>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</si>
  <si>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</si>
  <si>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</si>
  <si>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</si>
  <si>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</si>
  <si>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</si>
  <si>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</si>
  <si>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</si>
  <si>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</si>
  <si>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</si>
  <si>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</si>
  <si>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</si>
  <si>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</si>
  <si>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</si>
  <si>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</si>
  <si>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</si>
  <si>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</si>
  <si>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</si>
  <si>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</si>
  <si>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</si>
  <si>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</si>
  <si>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</si>
  <si>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</si>
  <si>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</si>
  <si>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</si>
  <si>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</si>
  <si>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</si>
  <si>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</si>
  <si>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</si>
  <si>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</si>
  <si>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</si>
  <si>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</si>
  <si>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</si>
  <si>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</si>
  <si>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</si>
  <si>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</si>
  <si>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</si>
  <si>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</si>
  <si>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</si>
  <si>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</si>
  <si>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</si>
  <si>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</si>
  <si>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</si>
  <si>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</si>
  <si>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</si>
  <si>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</si>
  <si>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</si>
  <si>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</si>
  <si>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</si>
  <si>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</si>
  <si>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</si>
  <si>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</si>
  <si>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</si>
  <si>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</si>
  <si>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</si>
  <si>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</si>
  <si>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</si>
  <si>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</si>
  <si>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</si>
  <si>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</si>
  <si>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</si>
  <si>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</si>
  <si>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</si>
  <si>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</si>
  <si>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</si>
  <si>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</si>
  <si>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</si>
  <si>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</si>
  <si>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</si>
  <si>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</si>
  <si>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</si>
  <si>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</si>
  <si>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</si>
  <si>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</si>
  <si>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</si>
  <si>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</si>
  <si>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</si>
  <si>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</si>
  <si>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</si>
  <si>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</si>
  <si>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</si>
  <si>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</si>
  <si>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</si>
  <si>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</si>
  <si>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</si>
  <si>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</si>
  <si>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</si>
  <si>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</si>
  <si>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</si>
  <si>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</si>
  <si>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</si>
  <si>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</si>
  <si>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</si>
  <si>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</si>
  <si>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</si>
  <si>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</si>
  <si>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</si>
  <si>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</si>
  <si>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</si>
  <si>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</si>
  <si>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</si>
  <si>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</si>
  <si>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</si>
  <si>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</si>
  <si>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</si>
  <si>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</si>
  <si>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</si>
  <si>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</si>
  <si>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</si>
  <si>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</si>
  <si>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</si>
  <si>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</si>
  <si>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</si>
  <si>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</si>
  <si>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</si>
  <si>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</si>
  <si>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</si>
  <si>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</si>
  <si>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</si>
  <si>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</si>
  <si>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</si>
  <si>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</si>
  <si>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</si>
  <si>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</si>
  <si>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</si>
  <si>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</si>
  <si>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</si>
  <si>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</si>
  <si>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</si>
  <si>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</si>
  <si>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</si>
  <si>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</si>
  <si>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</si>
  <si>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</si>
  <si>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</si>
  <si>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</si>
  <si>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</si>
  <si>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</si>
  <si>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</si>
  <si>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</si>
  <si>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</si>
  <si>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</si>
  <si>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</si>
  <si>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</si>
  <si>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</si>
  <si>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</si>
  <si>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</si>
  <si>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</si>
  <si>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r>
      <rPr>
        <b/>
        <sz val="10"/>
        <rFont val="Calibri"/>
        <family val="2"/>
        <scheme val="minor"/>
      </rPr>
      <t>PRINCIPAIS PAÍSES CLIENTES EM 2020:</t>
    </r>
    <r>
      <rPr>
        <sz val="10"/>
        <rFont val="Calibri"/>
        <family val="2"/>
        <scheme val="minor"/>
      </rPr>
      <t xml:space="preserve">
MAIN PARTNER COUNTRIES IN 2020:</t>
    </r>
  </si>
  <si>
    <r>
      <rPr>
        <b/>
        <sz val="10"/>
        <color rgb="FF234371"/>
        <rFont val="Calibri"/>
        <family val="2"/>
        <scheme val="minor"/>
      </rPr>
      <t>PRINCIPAIS PAÍSES FORNECEDORES EM 2020:</t>
    </r>
    <r>
      <rPr>
        <sz val="10"/>
        <color rgb="FF234371"/>
        <rFont val="Calibri"/>
        <family val="2"/>
        <scheme val="minor"/>
      </rPr>
      <t xml:space="preserve">
MAIN PARTNER COUNTRIES IN 2020:</t>
    </r>
  </si>
  <si>
    <t>REINO UNIDO (*)</t>
  </si>
  <si>
    <t>UNITED KINGDOM (*)</t>
  </si>
  <si>
    <t xml:space="preserve">(*) - INCLUI IRLANDA DO NORTE
(*) - INCLUDES NORTHERN IRELAND
</t>
  </si>
  <si>
    <t>Período: JANEIRO A JUNHO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</si>
  <si>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</si>
  <si>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</si>
  <si>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</si>
  <si>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</si>
  <si>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</si>
  <si>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</si>
  <si>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</si>
  <si>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</si>
  <si>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</si>
  <si>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</si>
  <si>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</si>
  <si>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</si>
  <si>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</si>
  <si>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</si>
  <si>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</si>
  <si>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</si>
  <si>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Ə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</si>
  <si>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</si>
  <si>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</si>
  <si>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</si>
  <si>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</si>
  <si>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</si>
  <si>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</si>
  <si>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</si>
  <si>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</si>
  <si>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</si>
  <si>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</si>
  <si>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</si>
  <si>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</si>
  <si>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</si>
  <si>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</si>
  <si>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</si>
  <si>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>x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</si>
  <si>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</si>
  <si>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</si>
  <si>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</si>
  <si>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</si>
  <si>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</si>
  <si>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</si>
  <si>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</si>
  <si>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</si>
  <si>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</si>
  <si>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</si>
  <si>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</si>
  <si>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 xml:space="preserve">      REINO UNIDO (SEM IRLANDA DO NORTE)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</si>
  <si>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</si>
  <si>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</si>
  <si>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</si>
  <si>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</si>
  <si>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</si>
  <si>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</si>
  <si>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</si>
  <si>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</si>
  <si>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</si>
  <si>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</si>
  <si>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</si>
  <si>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SARA OCIDENTAL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</si>
  <si>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</si>
  <si>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</si>
  <si>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</si>
  <si>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</si>
  <si>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</si>
  <si>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</si>
  <si>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</si>
  <si>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</si>
  <si>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LESOTO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</si>
  <si>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</si>
  <si>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</si>
  <si>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</si>
  <si>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</si>
  <si>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</si>
  <si>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</si>
  <si>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</si>
  <si>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</si>
  <si>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</si>
  <si>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</si>
  <si>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</si>
  <si>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</si>
  <si>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</si>
  <si>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</si>
  <si>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</si>
  <si>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</si>
  <si>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</si>
  <si>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</si>
  <si>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</si>
  <si>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</si>
  <si>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</si>
  <si>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</si>
  <si>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</si>
  <si>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</si>
  <si>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</si>
  <si>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</si>
  <si>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</si>
  <si>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</si>
  <si>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</si>
  <si>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</si>
  <si>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</si>
  <si>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</si>
  <si>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</si>
  <si>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</si>
  <si>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</si>
  <si>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</si>
  <si>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</si>
  <si>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</si>
  <si>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</si>
  <si>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</si>
  <si>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</si>
  <si>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</si>
  <si>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</si>
  <si>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</si>
  <si>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</si>
  <si>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</si>
  <si>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</si>
  <si>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</si>
  <si>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</si>
  <si>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</si>
  <si>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</si>
  <si>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</si>
  <si>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</si>
  <si>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</si>
  <si>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</si>
  <si>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</si>
  <si>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</si>
  <si>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</si>
  <si>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</si>
  <si>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</si>
  <si>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</si>
  <si>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</si>
  <si>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</si>
  <si>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</si>
  <si>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</si>
  <si>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</si>
  <si>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</si>
  <si>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</si>
  <si>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</si>
  <si>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</si>
  <si>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</si>
  <si>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</si>
  <si>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</si>
  <si>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</si>
  <si>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</si>
  <si>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</si>
  <si>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</si>
  <si>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</si>
  <si>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</si>
  <si>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</si>
  <si>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</si>
  <si>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</si>
  <si>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</si>
  <si>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</si>
  <si>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</si>
  <si>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</si>
  <si>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</si>
  <si>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</si>
  <si>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</si>
  <si>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</si>
  <si>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</si>
  <si>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</si>
  <si>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</si>
  <si>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</si>
  <si>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</si>
  <si>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</si>
  <si>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</si>
  <si>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</si>
  <si>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</si>
  <si>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</si>
  <si>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</si>
  <si>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</si>
  <si>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</si>
  <si>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</si>
  <si>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</si>
  <si>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</si>
  <si>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</si>
  <si>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</si>
  <si>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</si>
  <si>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</si>
  <si>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</si>
  <si>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</si>
  <si>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</si>
  <si>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</si>
  <si>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</si>
  <si>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</si>
  <si>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</si>
  <si>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</si>
  <si>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</si>
  <si>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</si>
  <si>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</si>
  <si>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</si>
  <si>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</si>
  <si>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ILHAS COCOS</t>
  </si>
  <si>
    <t xml:space="preserve">      FIJI</t>
  </si>
  <si>
    <t xml:space="preserve">      MICRONESIA, ESTADOS FEDERADOS DA</t>
  </si>
  <si>
    <t xml:space="preserve">      GUAME</t>
  </si>
  <si>
    <t xml:space="preserve">      QUIRIBATI</t>
  </si>
  <si>
    <t xml:space="preserve">      ILHAS MARSHALL</t>
  </si>
  <si>
    <t xml:space="preserve">      ILHAS MARIANAS DO NORTE</t>
  </si>
  <si>
    <t xml:space="preserve">      NOVA CALEDONIA</t>
  </si>
  <si>
    <t xml:space="preserve">      NIUE</t>
  </si>
  <si>
    <t xml:space="preserve">      NOVA ZELANDIA</t>
  </si>
  <si>
    <t xml:space="preserve">      POLINESIA FRANCESA</t>
  </si>
  <si>
    <t xml:space="preserve">      PAPUA-NOVA GUINE</t>
  </si>
  <si>
    <t xml:space="preserve">      PALAU</t>
  </si>
  <si>
    <t xml:space="preserve">      ILHAS SALOMAO</t>
  </si>
  <si>
    <t xml:space="preserve">      TERRAS AUSTRAIS E ANTARTICAS FRANCE</t>
  </si>
  <si>
    <t xml:space="preserve">      ILHAS MENORES AFASTADAS ESTADOS UNI</t>
  </si>
  <si>
    <t xml:space="preserve">      VANUATU</t>
  </si>
  <si>
    <t xml:space="preserve">      WALLIS E FUTUNA</t>
  </si>
  <si>
    <t xml:space="preserve">      SAMOA</t>
  </si>
  <si>
    <t>DIV. EXTRA UE</t>
  </si>
  <si>
    <t xml:space="preserve">      ABASTECIMENTO E PROV. BORDO EXTRA-U</t>
  </si>
  <si>
    <t xml:space="preserve">      PAISES E TERRITORIOS NE TC EXTRA-UN</t>
  </si>
  <si>
    <t>Period: JANUARY TO JUNE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</si>
  <si>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</si>
  <si>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</si>
  <si>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</si>
  <si>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</si>
  <si>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</si>
  <si>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</si>
  <si>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</si>
  <si>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</si>
  <si>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</si>
  <si>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</si>
  <si>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</si>
  <si>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</si>
  <si>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</si>
  <si>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</si>
  <si>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</si>
  <si>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</si>
  <si>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</si>
  <si>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</si>
  <si>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</si>
  <si>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</si>
  <si>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</si>
  <si>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</si>
  <si>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</si>
  <si>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</si>
  <si>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</si>
  <si>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</si>
  <si>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</si>
  <si>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</si>
  <si>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</si>
  <si>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</si>
  <si>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</si>
  <si>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</si>
  <si>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</si>
  <si>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</si>
  <si>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</si>
  <si>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</si>
  <si>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</si>
  <si>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</si>
  <si>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</si>
  <si>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</si>
  <si>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UNITED KINGDOM(WITHOUT NORTHERN IRE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</si>
  <si>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</si>
  <si>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</si>
  <si>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</si>
  <si>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</si>
  <si>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</si>
  <si>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</si>
  <si>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</si>
  <si>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</si>
  <si>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</si>
  <si>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</si>
  <si>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</si>
  <si>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WESTERN SAHARA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</si>
  <si>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</si>
  <si>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</si>
  <si>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</si>
  <si>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</si>
  <si>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</si>
  <si>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</si>
  <si>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</si>
  <si>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</si>
  <si>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LESOTHO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</si>
  <si>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</si>
  <si>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</si>
  <si>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</si>
  <si>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</si>
  <si>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</si>
  <si>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</si>
  <si>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</si>
  <si>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</si>
  <si>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</si>
  <si>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</si>
  <si>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</si>
  <si>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</si>
  <si>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</si>
  <si>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</si>
  <si>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</si>
  <si>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</si>
  <si>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</si>
  <si>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</si>
  <si>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</si>
  <si>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</si>
  <si>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</si>
  <si>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</si>
  <si>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</si>
  <si>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</si>
  <si>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</si>
  <si>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</si>
  <si>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</si>
  <si>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</si>
  <si>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</si>
  <si>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</si>
  <si>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</si>
  <si>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</si>
  <si>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</si>
  <si>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</si>
  <si>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</si>
  <si>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</si>
  <si>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</si>
  <si>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</si>
  <si>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</si>
  <si>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</si>
  <si>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</si>
  <si>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</si>
  <si>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</si>
  <si>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</si>
  <si>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</si>
  <si>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</si>
  <si>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</si>
  <si>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</si>
  <si>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</si>
  <si>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</si>
  <si>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</si>
  <si>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</si>
  <si>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</si>
  <si>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</si>
  <si>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</si>
  <si>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</si>
  <si>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</si>
  <si>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</si>
  <si>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</si>
  <si>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</si>
  <si>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</si>
  <si>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</si>
  <si>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</si>
  <si>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</si>
  <si>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</si>
  <si>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</si>
  <si>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</si>
  <si>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</si>
  <si>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</si>
  <si>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</si>
  <si>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</si>
  <si>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</si>
  <si>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</si>
  <si>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</si>
  <si>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</si>
  <si>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</si>
  <si>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</si>
  <si>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</si>
  <si>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</si>
  <si>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</si>
  <si>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</si>
  <si>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</si>
  <si>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</si>
  <si>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</si>
  <si>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</si>
  <si>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</si>
  <si>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</si>
  <si>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</si>
  <si>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</si>
  <si>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</si>
  <si>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</si>
  <si>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</si>
  <si>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</si>
  <si>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</si>
  <si>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</si>
  <si>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</si>
  <si>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</si>
  <si>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</si>
  <si>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</si>
  <si>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</si>
  <si>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</si>
  <si>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</si>
  <si>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</si>
  <si>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</si>
  <si>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</si>
  <si>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</si>
  <si>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</si>
  <si>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</si>
  <si>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</si>
  <si>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</si>
  <si>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</si>
  <si>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</si>
  <si>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</si>
  <si>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</si>
  <si>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</si>
  <si>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</si>
  <si>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</si>
  <si>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</si>
  <si>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</si>
  <si>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</si>
  <si>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</si>
  <si>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COCOS ISLANDS</t>
  </si>
  <si>
    <t xml:space="preserve">     FIJI</t>
  </si>
  <si>
    <t xml:space="preserve">     MICRONESIA, FEDERATED STATES OF</t>
  </si>
  <si>
    <t xml:space="preserve">     GUAM</t>
  </si>
  <si>
    <t xml:space="preserve">     KIRIBATI</t>
  </si>
  <si>
    <t xml:space="preserve">     MARSHALL ISLANDS</t>
  </si>
  <si>
    <t xml:space="preserve">     NORTHERN MARIANA ISLANDS</t>
  </si>
  <si>
    <t xml:space="preserve">     NEW CALEDONIA</t>
  </si>
  <si>
    <t xml:space="preserve">     NIUE</t>
  </si>
  <si>
    <t xml:space="preserve">     NEW ZEALAND</t>
  </si>
  <si>
    <t xml:space="preserve">     FRENCH POLYNESIA</t>
  </si>
  <si>
    <t xml:space="preserve">     PAPUA NEW GUINEA</t>
  </si>
  <si>
    <t xml:space="preserve">     PALAU</t>
  </si>
  <si>
    <t xml:space="preserve">     SOLOMON ISLANDS</t>
  </si>
  <si>
    <t xml:space="preserve">     FRENCH SOUTHERN TERRITORIES</t>
  </si>
  <si>
    <t xml:space="preserve">     UNITED STATES MINOR OUTLYING ISLAND</t>
  </si>
  <si>
    <t xml:space="preserve">     VANUATU</t>
  </si>
  <si>
    <t xml:space="preserve">     WALLIS AND FUTUNA</t>
  </si>
  <si>
    <t xml:space="preserve">     SAMOA</t>
  </si>
  <si>
    <t>DIV. EXTRA EU</t>
  </si>
  <si>
    <t xml:space="preserve">     STORES AND PROVISIONS OF EXT-UNION </t>
  </si>
  <si>
    <t xml:space="preserve">     COUNTRIES AND TERRIT NS FW EXTRA-UN</t>
  </si>
  <si>
    <t>ABR 2020 a JUN 2020
APR 2020 to JUN 2020</t>
  </si>
  <si>
    <t>ABR 2021 a JUN 2021
APR 2021 to JUN 2021</t>
  </si>
  <si>
    <t>JUN 2021
JUN 2021</t>
  </si>
  <si>
    <t>JUN 2020
JUN 2020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</si>
</sst>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4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0" fontId="18" fillId="10" borderId="0" xfId="0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/>
    <cellStyle name="Normal_marco_1digito" xfId="2"/>
    <cellStyle name="Normal_Sheet3" xfId="3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4330752"/>
        <c:axId val="84340736"/>
      </c:barChart>
      <c:catAx>
        <c:axId val="84330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340736"/>
        <c:crosses val="autoZero"/>
        <c:auto val="1"/>
        <c:lblAlgn val="ctr"/>
        <c:lblOffset val="100"/>
        <c:tickLblSkip val="1"/>
        <c:tickMarkSkip val="1"/>
      </c:catAx>
      <c:valAx>
        <c:axId val="843407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3307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92096768"/>
        <c:axId val="92106752"/>
      </c:barChart>
      <c:catAx>
        <c:axId val="92096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06752"/>
        <c:crosses val="autoZero"/>
        <c:auto val="1"/>
        <c:lblAlgn val="ctr"/>
        <c:lblOffset val="100"/>
        <c:tickLblSkip val="1"/>
        <c:tickMarkSkip val="1"/>
      </c:catAx>
      <c:valAx>
        <c:axId val="921067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0967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90968832"/>
        <c:axId val="90970368"/>
      </c:barChart>
      <c:catAx>
        <c:axId val="90968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970368"/>
        <c:crosses val="autoZero"/>
        <c:auto val="1"/>
        <c:lblAlgn val="ctr"/>
        <c:lblOffset val="100"/>
        <c:tickLblSkip val="1"/>
        <c:tickMarkSkip val="1"/>
      </c:catAx>
      <c:valAx>
        <c:axId val="909703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9688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90999424"/>
        <c:axId val="91025792"/>
      </c:barChart>
      <c:catAx>
        <c:axId val="90999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025792"/>
        <c:crosses val="autoZero"/>
        <c:auto val="1"/>
        <c:lblAlgn val="ctr"/>
        <c:lblOffset val="100"/>
        <c:tickLblSkip val="1"/>
        <c:tickMarkSkip val="1"/>
      </c:catAx>
      <c:valAx>
        <c:axId val="910257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9994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92169344"/>
        <c:axId val="92170880"/>
      </c:barChart>
      <c:catAx>
        <c:axId val="92169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70880"/>
        <c:crosses val="autoZero"/>
        <c:auto val="1"/>
        <c:lblAlgn val="ctr"/>
        <c:lblOffset val="100"/>
        <c:tickLblSkip val="1"/>
        <c:tickMarkSkip val="1"/>
      </c:catAx>
      <c:valAx>
        <c:axId val="921708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6934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92195840"/>
        <c:axId val="92545792"/>
      </c:barChart>
      <c:catAx>
        <c:axId val="92195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545792"/>
        <c:crosses val="autoZero"/>
        <c:auto val="1"/>
        <c:lblAlgn val="ctr"/>
        <c:lblOffset val="100"/>
        <c:tickLblSkip val="1"/>
        <c:tickMarkSkip val="1"/>
      </c:catAx>
      <c:valAx>
        <c:axId val="925457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19584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583424"/>
        <c:axId val="92584960"/>
      </c:barChart>
      <c:catAx>
        <c:axId val="92583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584960"/>
        <c:crosses val="autoZero"/>
        <c:auto val="1"/>
        <c:lblAlgn val="ctr"/>
        <c:lblOffset val="100"/>
        <c:tickLblSkip val="1"/>
        <c:tickMarkSkip val="1"/>
      </c:catAx>
      <c:valAx>
        <c:axId val="925849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58342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4064000"/>
        <c:axId val="94094464"/>
      </c:barChart>
      <c:catAx>
        <c:axId val="94064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4464"/>
        <c:crosses val="autoZero"/>
        <c:auto val="1"/>
        <c:lblAlgn val="ctr"/>
        <c:lblOffset val="100"/>
        <c:tickLblSkip val="1"/>
        <c:tickMarkSkip val="1"/>
      </c:catAx>
      <c:valAx>
        <c:axId val="940944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6400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567424"/>
        <c:axId val="92568960"/>
      </c:barChart>
      <c:catAx>
        <c:axId val="92567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568960"/>
        <c:crosses val="autoZero"/>
        <c:auto val="1"/>
        <c:lblAlgn val="ctr"/>
        <c:lblOffset val="100"/>
        <c:tickLblSkip val="1"/>
        <c:tickMarkSkip val="1"/>
      </c:catAx>
      <c:valAx>
        <c:axId val="925689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56742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4404608"/>
        <c:axId val="94406144"/>
      </c:barChart>
      <c:catAx>
        <c:axId val="94404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406144"/>
        <c:crosses val="autoZero"/>
        <c:auto val="1"/>
        <c:lblAlgn val="ctr"/>
        <c:lblOffset val="100"/>
        <c:tickLblSkip val="1"/>
        <c:tickMarkSkip val="1"/>
      </c:catAx>
      <c:valAx>
        <c:axId val="944061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4046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4464256"/>
        <c:axId val="94474240"/>
      </c:barChart>
      <c:catAx>
        <c:axId val="94464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474240"/>
        <c:crosses val="autoZero"/>
        <c:auto val="1"/>
        <c:lblAlgn val="ctr"/>
        <c:lblOffset val="100"/>
        <c:tickLblSkip val="1"/>
        <c:tickMarkSkip val="1"/>
      </c:catAx>
      <c:valAx>
        <c:axId val="944742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46425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4321024"/>
        <c:axId val="84322560"/>
      </c:barChart>
      <c:catAx>
        <c:axId val="8432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322560"/>
        <c:crosses val="autoZero"/>
        <c:auto val="1"/>
        <c:lblAlgn val="ctr"/>
        <c:lblOffset val="100"/>
        <c:tickLblSkip val="1"/>
        <c:tickMarkSkip val="1"/>
      </c:catAx>
      <c:valAx>
        <c:axId val="843225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3210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2213632"/>
        <c:axId val="92215168"/>
      </c:barChart>
      <c:catAx>
        <c:axId val="92213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215168"/>
        <c:crosses val="autoZero"/>
        <c:auto val="1"/>
        <c:lblAlgn val="ctr"/>
        <c:lblOffset val="100"/>
        <c:tickLblSkip val="1"/>
        <c:tickMarkSkip val="1"/>
      </c:catAx>
      <c:valAx>
        <c:axId val="922151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2136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252800"/>
        <c:axId val="92270976"/>
      </c:barChart>
      <c:catAx>
        <c:axId val="92252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270976"/>
        <c:crosses val="autoZero"/>
        <c:auto val="1"/>
        <c:lblAlgn val="ctr"/>
        <c:lblOffset val="100"/>
        <c:tickLblSkip val="1"/>
        <c:tickMarkSkip val="1"/>
      </c:catAx>
      <c:valAx>
        <c:axId val="922709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25280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4524160"/>
        <c:axId val="94525696"/>
      </c:barChart>
      <c:catAx>
        <c:axId val="94524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525696"/>
        <c:crosses val="autoZero"/>
        <c:auto val="1"/>
        <c:lblAlgn val="ctr"/>
        <c:lblOffset val="100"/>
        <c:tickLblSkip val="1"/>
        <c:tickMarkSkip val="1"/>
      </c:catAx>
      <c:valAx>
        <c:axId val="945256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52416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257280"/>
        <c:axId val="94565120"/>
      </c:barChart>
      <c:catAx>
        <c:axId val="92257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565120"/>
        <c:crosses val="autoZero"/>
        <c:auto val="1"/>
        <c:lblAlgn val="ctr"/>
        <c:lblOffset val="100"/>
        <c:tickLblSkip val="1"/>
        <c:tickMarkSkip val="1"/>
      </c:catAx>
      <c:valAx>
        <c:axId val="945651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25728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4614656"/>
        <c:axId val="94616192"/>
      </c:barChart>
      <c:catAx>
        <c:axId val="94614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616192"/>
        <c:crosses val="autoZero"/>
        <c:auto val="1"/>
        <c:lblAlgn val="ctr"/>
        <c:lblOffset val="100"/>
        <c:tickLblSkip val="1"/>
        <c:tickMarkSkip val="1"/>
      </c:catAx>
      <c:valAx>
        <c:axId val="946161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6146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4899584"/>
        <c:axId val="94921856"/>
      </c:barChart>
      <c:catAx>
        <c:axId val="94899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921856"/>
        <c:crosses val="autoZero"/>
        <c:auto val="1"/>
        <c:lblAlgn val="ctr"/>
        <c:lblOffset val="100"/>
        <c:tickLblSkip val="1"/>
        <c:tickMarkSkip val="1"/>
      </c:catAx>
      <c:valAx>
        <c:axId val="949218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8995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6011776"/>
        <c:axId val="96013312"/>
      </c:barChart>
      <c:catAx>
        <c:axId val="96011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6013312"/>
        <c:crosses val="autoZero"/>
        <c:auto val="1"/>
        <c:lblAlgn val="ctr"/>
        <c:lblOffset val="100"/>
        <c:tickLblSkip val="1"/>
        <c:tickMarkSkip val="1"/>
      </c:catAx>
      <c:valAx>
        <c:axId val="960133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60117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535744"/>
        <c:axId val="85549824"/>
      </c:barChart>
      <c:catAx>
        <c:axId val="85535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549824"/>
        <c:crosses val="autoZero"/>
        <c:auto val="1"/>
        <c:lblAlgn val="ctr"/>
        <c:lblOffset val="100"/>
        <c:tickLblSkip val="1"/>
        <c:tickMarkSkip val="1"/>
      </c:catAx>
      <c:valAx>
        <c:axId val="855498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53574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599360"/>
        <c:axId val="85600896"/>
      </c:barChart>
      <c:catAx>
        <c:axId val="85599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600896"/>
        <c:crosses val="autoZero"/>
        <c:auto val="1"/>
        <c:lblAlgn val="ctr"/>
        <c:lblOffset val="100"/>
        <c:tickLblSkip val="1"/>
        <c:tickMarkSkip val="1"/>
      </c:catAx>
      <c:valAx>
        <c:axId val="856008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59936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642624"/>
        <c:axId val="85644416"/>
      </c:barChart>
      <c:catAx>
        <c:axId val="85642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644416"/>
        <c:crosses val="autoZero"/>
        <c:auto val="1"/>
        <c:lblAlgn val="ctr"/>
        <c:lblOffset val="100"/>
        <c:tickLblSkip val="1"/>
        <c:tickMarkSkip val="1"/>
      </c:catAx>
      <c:valAx>
        <c:axId val="856444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6426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583744"/>
        <c:axId val="85585280"/>
      </c:barChart>
      <c:catAx>
        <c:axId val="85583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585280"/>
        <c:crosses val="autoZero"/>
        <c:auto val="1"/>
        <c:lblAlgn val="ctr"/>
        <c:lblOffset val="100"/>
        <c:tickLblSkip val="1"/>
        <c:tickMarkSkip val="1"/>
      </c:catAx>
      <c:valAx>
        <c:axId val="855852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58374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0911104"/>
        <c:axId val="90912640"/>
      </c:barChart>
      <c:catAx>
        <c:axId val="90911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912640"/>
        <c:crosses val="autoZero"/>
        <c:auto val="1"/>
        <c:lblAlgn val="ctr"/>
        <c:lblOffset val="100"/>
        <c:tickLblSkip val="1"/>
        <c:tickMarkSkip val="1"/>
      </c:catAx>
      <c:valAx>
        <c:axId val="909126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91110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0958080"/>
        <c:axId val="85733376"/>
      </c:barChart>
      <c:catAx>
        <c:axId val="90958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733376"/>
        <c:crosses val="autoZero"/>
        <c:auto val="1"/>
        <c:lblAlgn val="ctr"/>
        <c:lblOffset val="100"/>
        <c:tickLblSkip val="1"/>
        <c:tickMarkSkip val="1"/>
      </c:catAx>
      <c:valAx>
        <c:axId val="857333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095808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85774720"/>
        <c:axId val="85776256"/>
      </c:barChart>
      <c:catAx>
        <c:axId val="85774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776256"/>
        <c:crosses val="autoZero"/>
        <c:auto val="1"/>
        <c:lblAlgn val="ctr"/>
        <c:lblOffset val="100"/>
        <c:tickLblSkip val="1"/>
        <c:tickMarkSkip val="1"/>
      </c:catAx>
      <c:valAx>
        <c:axId val="857762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77472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tabSelected="1" zoomScaleNormal="100" workbookViewId="0">
      <selection activeCell="B1" sqref="B1"/>
    </sheetView>
  </sheetViews>
  <sheetFormatPr defaultRowHeight="15"/>
  <cols>
    <col min="1" max="1" width="2.5703125" style="12" customWidth="1"/>
    <col min="2" max="2" width="104.42578125" style="12" bestFit="1" customWidth="1"/>
    <col min="3" max="16384" width="9.140625" style="12"/>
  </cols>
  <sheetData>
    <row r="1" spans="2:2" ht="27" customHeight="1">
      <c r="B1" s="11" t="s">
        <v>387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388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389</v>
      </c>
    </row>
    <row r="8" spans="2:2" s="16" customFormat="1" ht="18" customHeight="1">
      <c r="B8" s="19" t="s">
        <v>390</v>
      </c>
    </row>
    <row r="9" spans="2:2" s="16" customFormat="1" ht="18" customHeight="1">
      <c r="B9" s="19" t="s">
        <v>391</v>
      </c>
    </row>
    <row r="10" spans="2:2" s="16" customFormat="1" ht="18" customHeight="1">
      <c r="B10" s="19" t="s">
        <v>386</v>
      </c>
    </row>
    <row r="11" spans="2:2" s="16" customFormat="1" ht="18" customHeight="1">
      <c r="B11" s="19" t="s">
        <v>383</v>
      </c>
    </row>
    <row r="12" spans="2:2" s="16" customFormat="1" ht="18" customHeight="1">
      <c r="B12" s="19" t="s">
        <v>382</v>
      </c>
    </row>
    <row r="13" spans="2:2" s="16" customFormat="1" ht="18" customHeight="1">
      <c r="B13" s="19" t="s">
        <v>381</v>
      </c>
    </row>
    <row r="14" spans="2:2" s="16" customFormat="1" ht="18" customHeight="1">
      <c r="B14" s="19" t="s">
        <v>384</v>
      </c>
    </row>
    <row r="15" spans="2:2" s="16" customFormat="1" ht="18" customHeight="1">
      <c r="B15" s="19" t="s">
        <v>380</v>
      </c>
    </row>
    <row r="16" spans="2:2" s="16" customFormat="1" ht="18" customHeight="1">
      <c r="B16" s="19" t="s">
        <v>385</v>
      </c>
    </row>
    <row r="17" spans="2:2" s="16" customFormat="1" ht="18" customHeight="1">
      <c r="B17" s="19" t="s">
        <v>379</v>
      </c>
    </row>
    <row r="18" spans="2:2" s="16" customFormat="1" ht="18" customHeight="1">
      <c r="B18" s="19" t="s">
        <v>378</v>
      </c>
    </row>
    <row r="19" spans="2:2" ht="18" customHeight="1">
      <c r="B19" s="19" t="s">
        <v>377</v>
      </c>
    </row>
    <row r="20" spans="2:2" ht="18" customHeight="1">
      <c r="B20" s="19" t="s">
        <v>376</v>
      </c>
    </row>
    <row r="21" spans="2:2" ht="18" customHeight="1">
      <c r="B21" s="19" t="s">
        <v>392</v>
      </c>
    </row>
    <row r="22" spans="2:2" ht="18" customHeight="1">
      <c r="B22" s="19" t="s">
        <v>393</v>
      </c>
    </row>
    <row r="23" spans="2:2" ht="18" customHeight="1"/>
    <row r="24" spans="2:2" ht="18" customHeight="1">
      <c r="B24" s="19" t="s">
        <v>0</v>
      </c>
    </row>
  </sheetData>
  <phoneticPr fontId="0" type="noConversion"/>
  <hyperlinks>
    <hyperlink ref="B13" location="'Q007'!A1" display="Q007_ENT_PAISES - IMPORTAÇÕES COMÉRCIO INTERNACIONAL POR PAÍSES"/>
    <hyperlink ref="B15" location="'Q009'!A1" display="Q009_SAI_PAISES - EXPORTAÇÕES COMÉRCIO INTERNACIONAL POR PAÍSES"/>
    <hyperlink ref="B17" location="'Q011'!A1" display="Q011_ENT_CGCE - IMPORTAÇÕES - COMÉRCIO INTERNACIONAL POR CGCE"/>
    <hyperlink ref="B18" location="'Q012'!A1" display="Q012_SAI_CGCE - EXPORTAÇÕES - COMÉRCIO INTERNACIONAL POR CGCE"/>
    <hyperlink ref="B19" location="'Q013'!A1" display="Q013_ENT_CAP - IMPORTAÇÕES - COMÉRCIO INTERNACIONAL POR CAPÍTULOS DA NC"/>
    <hyperlink ref="B20" location="'Q014'!A1" display="Q014_SAI_CAP - EXPORTAÇÕES - COMÉRCIO INTERNACIONAL POR CAPÍTULOS DA NC"/>
    <hyperlink ref="B22" location="'Q016'!A1" display="Q016_ZN_ECON - REPARTIÇÃO POR ZONAS ECONÓMICAS E PAÍSES DO COMÉRCIO INTERNACIONAL - TOTAL DO PAÍS"/>
    <hyperlink ref="B7" location="'Q001'!A1" display="Q001_RESUL_GLOBAIS - RESULTADOS GLOBAIS"/>
    <hyperlink ref="B8" location="'Q002'!A1" display="Q002_ENT_MES - IMPORTAÇÕES COMÉRCIO INTERNACIONAL POR MÊS"/>
    <hyperlink ref="B10" location="'Q004'!A1" display="Q004_SAI_MES - EXPORTAÇÕES COMÉRCIO INTERNACIONAL POR MÊS"/>
    <hyperlink ref="B9" location="'Q003'!A1" display="Q003_IMP_RESULT_MES - IMPORTAÇÕES COMÉRCIO INTERNACIONAL POR MÊS COM E SEM COMBUSTÍVEIS"/>
    <hyperlink ref="B11" location="'Q005'!A1" display="Q005_EXP_RESULT_MES - EXPORTAÇÕES COMÉRCIO INTERNACIONAL POR MÊS COM E SEM COMBUSTÍVEIS"/>
    <hyperlink ref="B12" location="'Q006'!A1" display="Q006_SALDO - SALDO DA BALANÇA COMERCIAL COM E SEM COMBUSTÍVEIS"/>
    <hyperlink ref="B14" location="'Q008'!A1" display="Q008_IMP_PRINC_PAISES - IMPORTAÇÕES COMÉRCIO INTERNACIONAL POR PRINCIPAIS PAÍSES E ZONAS ECONÓMICAS"/>
    <hyperlink ref="B16" location="'Q010'!A1" display="Q010_EXP_PRINC_PAISES - EXPORTAÇÕES COMÉRCIO INTERNACIONAL POR PRINCIPAIS PAÍSES E ZONAS ECONÓMICAS"/>
    <hyperlink ref="B24" location="'Nomenclatura Combinada'!A2" display="Nomenclatura Combinada - Descritivo dos Capítulos da NC"/>
    <hyperlink ref="B21" location="'Q015'!A1" display="Q015_IMP_EXP_GRP_PROD - IMPORTAÇÕES E EXPORTAÇÕES DO COMÉRCIO INTERNACIONAL POR GRUPOS DE PRODUTOS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9" customWidth="1"/>
    <col min="3" max="3" width="2.5703125" style="9" customWidth="1"/>
    <col min="4" max="4" width="46.7109375" style="9" customWidth="1"/>
    <col min="5" max="5" width="0.42578125" style="9" customWidth="1"/>
    <col min="6" max="6" width="11.140625" style="9" customWidth="1"/>
    <col min="7" max="7" width="0.42578125" style="9" customWidth="1"/>
    <col min="8" max="8" width="11.140625" style="9" customWidth="1"/>
    <col min="9" max="9" width="0.42578125" style="9" customWidth="1"/>
    <col min="10" max="10" width="10.7109375" style="9" customWidth="1"/>
    <col min="11" max="11" width="0.42578125" style="9" customWidth="1"/>
    <col min="12" max="12" width="16" style="9" customWidth="1"/>
    <col min="13" max="13" width="0.42578125" style="9" customWidth="1"/>
    <col min="14" max="14" width="11.140625" style="9" customWidth="1"/>
    <col min="15" max="15" width="0.42578125" style="9" customWidth="1"/>
    <col min="16" max="16" width="11.140625" style="9" customWidth="1"/>
    <col min="17" max="17" width="0.42578125" style="9" customWidth="1"/>
    <col min="18" max="18" width="10.7109375" style="9" customWidth="1"/>
    <col min="19" max="19" width="0.42578125" style="9" customWidth="1"/>
    <col min="20" max="20" width="16" style="9" customWidth="1"/>
    <col min="21" max="21" width="8.28515625" style="9" customWidth="1"/>
    <col min="22" max="23" width="9.85546875" style="9" customWidth="1"/>
    <col min="24" max="24" width="8.42578125" style="9" customWidth="1"/>
    <col min="25" max="16384" width="9.140625" style="9"/>
  </cols>
  <sheetData>
    <row r="1" spans="1:24" ht="4.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4" ht="29.25" customHeight="1">
      <c r="A2" s="244" t="s">
        <v>669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670</v>
      </c>
      <c r="B5" s="215"/>
      <c r="C5" s="215"/>
      <c r="D5" s="215"/>
      <c r="E5" s="63"/>
      <c r="F5" s="246" t="s">
        <v>671</v>
      </c>
      <c r="G5" s="217"/>
      <c r="H5" s="217"/>
      <c r="I5" s="217"/>
      <c r="J5" s="217"/>
      <c r="K5" s="217"/>
      <c r="L5" s="217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1129</v>
      </c>
      <c r="G9" s="106"/>
      <c r="H9" s="112" t="s">
        <v>1130</v>
      </c>
      <c r="I9" s="106"/>
      <c r="J9" s="30" t="s">
        <v>673</v>
      </c>
      <c r="K9" s="106"/>
      <c r="L9" s="30" t="s">
        <v>296</v>
      </c>
      <c r="M9" s="105"/>
      <c r="N9" s="112" t="s">
        <v>1129</v>
      </c>
      <c r="O9" s="106"/>
      <c r="P9" s="112" t="s">
        <v>1130</v>
      </c>
      <c r="Q9" s="106"/>
      <c r="R9" s="30" t="s">
        <v>673</v>
      </c>
      <c r="S9" s="106"/>
      <c r="T9" s="30" t="s">
        <v>296</v>
      </c>
      <c r="U9" s="20"/>
    </row>
    <row r="10" spans="1:24" ht="13.15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42" t="s">
        <v>705</v>
      </c>
      <c r="B11" s="242"/>
      <c r="C11" s="242"/>
      <c r="D11" s="242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618</v>
      </c>
      <c r="D12" s="72"/>
      <c r="E12" s="72"/>
      <c r="F12" s="72">
        <v>2227.3344809999999</v>
      </c>
      <c r="G12" s="72"/>
      <c r="H12" s="72">
        <v>1785.9350549999999</v>
      </c>
      <c r="I12" s="72"/>
      <c r="J12" s="119">
        <f t="shared" ref="J12:J21" si="0">F12-H12</f>
        <v>441.39942599999995</v>
      </c>
      <c r="K12" s="72"/>
      <c r="L12" s="120">
        <f t="shared" ref="L12:L21" si="1">F12/H12*100-100</f>
        <v>24.715312282170302</v>
      </c>
      <c r="M12" s="113"/>
      <c r="N12" s="72">
        <v>6527.3028720000002</v>
      </c>
      <c r="O12" s="72"/>
      <c r="P12" s="72">
        <v>4547.6939569999995</v>
      </c>
      <c r="Q12" s="72"/>
      <c r="R12" s="119">
        <f>N12-P12</f>
        <v>1979.6089150000007</v>
      </c>
      <c r="S12" s="72"/>
      <c r="T12" s="120">
        <f t="shared" ref="T12:T21" si="2">N12/P12*100-100</f>
        <v>43.5299502059259</v>
      </c>
      <c r="U12" s="20"/>
    </row>
    <row r="13" spans="1:24" ht="12.75" customHeight="1">
      <c r="A13" s="20"/>
      <c r="B13" s="72" t="s">
        <v>367</v>
      </c>
      <c r="C13" s="72" t="s">
        <v>619</v>
      </c>
      <c r="D13" s="121"/>
      <c r="E13" s="20"/>
      <c r="F13" s="72">
        <v>886.44689900000003</v>
      </c>
      <c r="G13" s="72"/>
      <c r="H13" s="72">
        <v>730.47284300000001</v>
      </c>
      <c r="I13" s="72"/>
      <c r="J13" s="119">
        <f t="shared" si="0"/>
        <v>155.97405600000002</v>
      </c>
      <c r="K13" s="72"/>
      <c r="L13" s="120">
        <f t="shared" si="1"/>
        <v>21.352478397338587</v>
      </c>
      <c r="M13" s="113"/>
      <c r="N13" s="72">
        <v>2589.8980040000001</v>
      </c>
      <c r="O13" s="72"/>
      <c r="P13" s="72">
        <v>1748.9375359999999</v>
      </c>
      <c r="Q13" s="72"/>
      <c r="R13" s="119">
        <f>N13-P13</f>
        <v>840.96046800000022</v>
      </c>
      <c r="S13" s="72"/>
      <c r="T13" s="120">
        <f t="shared" si="2"/>
        <v>48.084076800327779</v>
      </c>
      <c r="U13" s="20"/>
    </row>
    <row r="14" spans="1:24" ht="12.75" customHeight="1">
      <c r="A14" s="72"/>
      <c r="B14" s="72" t="s">
        <v>368</v>
      </c>
      <c r="C14" s="72" t="s">
        <v>620</v>
      </c>
      <c r="D14" s="72"/>
      <c r="E14" s="72"/>
      <c r="F14" s="72">
        <v>414.93376699999999</v>
      </c>
      <c r="G14" s="72"/>
      <c r="H14" s="72">
        <v>345.504166</v>
      </c>
      <c r="I14" s="72"/>
      <c r="J14" s="119">
        <f t="shared" si="0"/>
        <v>69.429600999999991</v>
      </c>
      <c r="K14" s="72"/>
      <c r="L14" s="120">
        <f t="shared" si="1"/>
        <v>20.095155958264186</v>
      </c>
      <c r="M14" s="113"/>
      <c r="N14" s="72">
        <v>1409.984835</v>
      </c>
      <c r="O14" s="72"/>
      <c r="P14" s="72">
        <v>860.44944699999996</v>
      </c>
      <c r="Q14" s="72"/>
      <c r="R14" s="119">
        <f t="shared" ref="R14:R21" si="3">N14-P14</f>
        <v>549.53538800000001</v>
      </c>
      <c r="S14" s="72"/>
      <c r="T14" s="120">
        <f t="shared" si="2"/>
        <v>63.866086487240182</v>
      </c>
      <c r="U14" s="20"/>
      <c r="V14" s="122"/>
      <c r="W14" s="122"/>
    </row>
    <row r="15" spans="1:24" ht="12.75" customHeight="1">
      <c r="A15" s="20"/>
      <c r="B15" s="72" t="s">
        <v>370</v>
      </c>
      <c r="C15" s="72" t="s">
        <v>622</v>
      </c>
      <c r="D15" s="121"/>
      <c r="E15" s="20"/>
      <c r="F15" s="72">
        <v>371.015176</v>
      </c>
      <c r="G15" s="72"/>
      <c r="H15" s="72">
        <v>300.37329899999997</v>
      </c>
      <c r="I15" s="72"/>
      <c r="J15" s="119">
        <f t="shared" si="0"/>
        <v>70.641877000000022</v>
      </c>
      <c r="K15" s="72"/>
      <c r="L15" s="120">
        <f t="shared" si="1"/>
        <v>23.518028145371204</v>
      </c>
      <c r="M15" s="113"/>
      <c r="N15" s="72">
        <v>1108.0237569999999</v>
      </c>
      <c r="O15" s="72"/>
      <c r="P15" s="72">
        <v>833.88038600000004</v>
      </c>
      <c r="Q15" s="72"/>
      <c r="R15" s="119">
        <f t="shared" si="3"/>
        <v>274.14337099999989</v>
      </c>
      <c r="S15" s="72"/>
      <c r="T15" s="120">
        <f t="shared" si="2"/>
        <v>32.875622883399956</v>
      </c>
      <c r="U15" s="20"/>
      <c r="V15" s="122"/>
      <c r="W15" s="122"/>
    </row>
    <row r="16" spans="1:24" ht="12.75" customHeight="1">
      <c r="A16" s="20"/>
      <c r="B16" s="72" t="s">
        <v>369</v>
      </c>
      <c r="C16" s="72" t="s">
        <v>621</v>
      </c>
      <c r="D16" s="121"/>
      <c r="E16" s="20"/>
      <c r="F16" s="72">
        <v>369.65444600000001</v>
      </c>
      <c r="G16" s="72"/>
      <c r="H16" s="72">
        <v>291.115477</v>
      </c>
      <c r="I16" s="72"/>
      <c r="J16" s="119">
        <f t="shared" si="0"/>
        <v>78.538969000000009</v>
      </c>
      <c r="K16" s="72"/>
      <c r="L16" s="120">
        <f t="shared" si="1"/>
        <v>26.978630545293882</v>
      </c>
      <c r="M16" s="113"/>
      <c r="N16" s="72">
        <v>1044.319763</v>
      </c>
      <c r="O16" s="72"/>
      <c r="P16" s="72">
        <v>727.2540140000001</v>
      </c>
      <c r="Q16" s="72"/>
      <c r="R16" s="119">
        <f t="shared" si="3"/>
        <v>317.06574899999987</v>
      </c>
      <c r="S16" s="72"/>
      <c r="T16" s="120">
        <f t="shared" si="2"/>
        <v>43.597662288048895</v>
      </c>
      <c r="U16" s="20"/>
      <c r="V16" s="122"/>
      <c r="W16" s="122"/>
    </row>
    <row r="17" spans="1:23" ht="12.75" customHeight="1">
      <c r="A17" s="20"/>
      <c r="B17" s="72" t="s">
        <v>371</v>
      </c>
      <c r="C17" s="72" t="s">
        <v>623</v>
      </c>
      <c r="D17" s="121"/>
      <c r="E17" s="20"/>
      <c r="F17" s="72">
        <v>258.20675299999999</v>
      </c>
      <c r="G17" s="72"/>
      <c r="H17" s="72">
        <v>267.05885599999999</v>
      </c>
      <c r="I17" s="72"/>
      <c r="J17" s="119">
        <f t="shared" si="0"/>
        <v>-8.8521029999999996</v>
      </c>
      <c r="K17" s="72"/>
      <c r="L17" s="120">
        <f t="shared" si="1"/>
        <v>-3.3146637159263435</v>
      </c>
      <c r="M17" s="113"/>
      <c r="N17" s="72">
        <v>849.7904880000001</v>
      </c>
      <c r="O17" s="72"/>
      <c r="P17" s="72">
        <v>793.52705899999989</v>
      </c>
      <c r="Q17" s="72"/>
      <c r="R17" s="119">
        <f t="shared" si="3"/>
        <v>56.263429000000201</v>
      </c>
      <c r="S17" s="72"/>
      <c r="T17" s="120">
        <f t="shared" si="2"/>
        <v>7.0902974715069149</v>
      </c>
      <c r="U17" s="20"/>
      <c r="V17" s="122"/>
      <c r="W17" s="122"/>
    </row>
    <row r="18" spans="1:23" ht="12.75" customHeight="1">
      <c r="A18" s="20"/>
      <c r="B18" s="72" t="s">
        <v>372</v>
      </c>
      <c r="C18" s="72" t="s">
        <v>624</v>
      </c>
      <c r="D18" s="121"/>
      <c r="E18" s="20"/>
      <c r="F18" s="72">
        <v>220.408895</v>
      </c>
      <c r="G18" s="72"/>
      <c r="H18" s="72">
        <v>142.404146</v>
      </c>
      <c r="I18" s="72"/>
      <c r="J18" s="119">
        <f t="shared" si="0"/>
        <v>78.004749000000004</v>
      </c>
      <c r="K18" s="72"/>
      <c r="L18" s="120">
        <f t="shared" si="1"/>
        <v>54.7770210285872</v>
      </c>
      <c r="M18" s="113"/>
      <c r="N18" s="72">
        <v>633.93884100000002</v>
      </c>
      <c r="O18" s="72"/>
      <c r="P18" s="72">
        <v>398.36156</v>
      </c>
      <c r="Q18" s="72"/>
      <c r="R18" s="119">
        <f t="shared" si="3"/>
        <v>235.57728100000003</v>
      </c>
      <c r="S18" s="72"/>
      <c r="T18" s="120">
        <f t="shared" si="2"/>
        <v>59.136549470285246</v>
      </c>
      <c r="U18" s="20"/>
      <c r="V18" s="122"/>
      <c r="W18" s="122"/>
    </row>
    <row r="19" spans="1:23" ht="12.75" customHeight="1">
      <c r="A19" s="20"/>
      <c r="B19" s="72" t="s">
        <v>373</v>
      </c>
      <c r="C19" s="72" t="s">
        <v>625</v>
      </c>
      <c r="D19" s="121"/>
      <c r="E19" s="20"/>
      <c r="F19" s="72">
        <v>83.932016000000004</v>
      </c>
      <c r="G19" s="72"/>
      <c r="H19" s="72">
        <v>115.352405</v>
      </c>
      <c r="I19" s="72"/>
      <c r="J19" s="119">
        <f t="shared" si="0"/>
        <v>-31.420389</v>
      </c>
      <c r="K19" s="72"/>
      <c r="L19" s="120">
        <f t="shared" si="1"/>
        <v>-27.238607638913109</v>
      </c>
      <c r="M19" s="113"/>
      <c r="N19" s="72">
        <v>222.386259</v>
      </c>
      <c r="O19" s="72"/>
      <c r="P19" s="72">
        <v>338.18631700000003</v>
      </c>
      <c r="Q19" s="72"/>
      <c r="R19" s="119">
        <f t="shared" si="3"/>
        <v>-115.80005800000004</v>
      </c>
      <c r="S19" s="72"/>
      <c r="T19" s="120">
        <f t="shared" si="2"/>
        <v>-34.24149712124516</v>
      </c>
      <c r="U19" s="20"/>
      <c r="V19" s="122"/>
      <c r="W19" s="122"/>
    </row>
    <row r="20" spans="1:23" ht="12.75" customHeight="1">
      <c r="A20" s="20"/>
      <c r="B20" s="72" t="s">
        <v>702</v>
      </c>
      <c r="C20" s="72" t="s">
        <v>703</v>
      </c>
      <c r="D20" s="121"/>
      <c r="E20" s="20"/>
      <c r="F20" s="72">
        <v>288.06823300000002</v>
      </c>
      <c r="G20" s="72"/>
      <c r="H20" s="72">
        <v>55.069969999999998</v>
      </c>
      <c r="I20" s="72"/>
      <c r="J20" s="119">
        <f t="shared" si="0"/>
        <v>232.99826300000001</v>
      </c>
      <c r="K20" s="72"/>
      <c r="L20" s="120">
        <f t="shared" si="1"/>
        <v>423.09495174956521</v>
      </c>
      <c r="M20" s="113"/>
      <c r="N20" s="72">
        <v>772.90606700000012</v>
      </c>
      <c r="O20" s="72"/>
      <c r="P20" s="72">
        <v>247.30270200000001</v>
      </c>
      <c r="Q20" s="72"/>
      <c r="R20" s="119">
        <f t="shared" si="3"/>
        <v>525.60336500000017</v>
      </c>
      <c r="S20" s="72"/>
      <c r="T20" s="120">
        <f t="shared" si="2"/>
        <v>212.53442067123069</v>
      </c>
      <c r="U20" s="20"/>
      <c r="V20" s="122"/>
      <c r="W20" s="122"/>
    </row>
    <row r="21" spans="1:23" ht="12.75" customHeight="1">
      <c r="A21" s="20"/>
      <c r="B21" s="72" t="s">
        <v>374</v>
      </c>
      <c r="C21" s="72" t="s">
        <v>626</v>
      </c>
      <c r="D21" s="121"/>
      <c r="E21" s="20"/>
      <c r="F21" s="72">
        <v>96.364974000000004</v>
      </c>
      <c r="G21" s="72"/>
      <c r="H21" s="72">
        <v>46.739601</v>
      </c>
      <c r="I21" s="72"/>
      <c r="J21" s="119">
        <f t="shared" si="0"/>
        <v>49.625373000000003</v>
      </c>
      <c r="K21" s="72"/>
      <c r="L21" s="120">
        <f t="shared" si="1"/>
        <v>106.17414769972041</v>
      </c>
      <c r="M21" s="113"/>
      <c r="N21" s="72">
        <v>347.95359300000001</v>
      </c>
      <c r="O21" s="72"/>
      <c r="P21" s="72">
        <v>157.870126</v>
      </c>
      <c r="Q21" s="72"/>
      <c r="R21" s="119">
        <f t="shared" si="3"/>
        <v>190.08346700000001</v>
      </c>
      <c r="S21" s="72"/>
      <c r="T21" s="120">
        <f t="shared" si="2"/>
        <v>120.40496312772945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42" t="s">
        <v>674</v>
      </c>
      <c r="B23" s="242"/>
      <c r="C23" s="242"/>
      <c r="D23" s="242"/>
      <c r="E23" s="123"/>
      <c r="F23" s="115">
        <v>4648.1123030000072</v>
      </c>
      <c r="G23" s="115"/>
      <c r="H23" s="115">
        <v>3730.3719949999918</v>
      </c>
      <c r="I23" s="115"/>
      <c r="J23" s="116">
        <f>F23-H23</f>
        <v>917.74030800001538</v>
      </c>
      <c r="K23" s="124"/>
      <c r="L23" s="117">
        <f>F23/H23*100-100</f>
        <v>24.601844245831501</v>
      </c>
      <c r="M23" s="118"/>
      <c r="N23" s="115">
        <v>13777.268869000001</v>
      </c>
      <c r="O23" s="115"/>
      <c r="P23" s="115">
        <v>9468.3211709999869</v>
      </c>
      <c r="Q23" s="115"/>
      <c r="R23" s="116">
        <f>N23-P23</f>
        <v>4308.9476980000145</v>
      </c>
      <c r="S23" s="124"/>
      <c r="T23" s="117">
        <f>N23/P23*100-100</f>
        <v>45.50909945046709</v>
      </c>
      <c r="U23" s="20"/>
      <c r="V23" s="122"/>
      <c r="W23" s="122"/>
    </row>
    <row r="24" spans="1:23" s="10" customFormat="1" ht="30" customHeight="1">
      <c r="A24" s="240" t="s">
        <v>675</v>
      </c>
      <c r="B24" s="240"/>
      <c r="C24" s="240"/>
      <c r="D24" s="240"/>
      <c r="E24" s="125"/>
      <c r="F24" s="125">
        <v>5001.5379989999983</v>
      </c>
      <c r="G24" s="125"/>
      <c r="H24" s="125">
        <v>4011.8779329999993</v>
      </c>
      <c r="I24" s="125"/>
      <c r="J24" s="126">
        <f>F24-H24</f>
        <v>989.66006599999901</v>
      </c>
      <c r="K24" s="126"/>
      <c r="L24" s="127">
        <f>F24/H24*100-100</f>
        <v>24.668249695721727</v>
      </c>
      <c r="M24" s="128"/>
      <c r="N24" s="125">
        <f>N25-N19</f>
        <v>14892.794597999999</v>
      </c>
      <c r="O24" s="125"/>
      <c r="P24" s="125">
        <f>P25-P19</f>
        <v>10182.731669000001</v>
      </c>
      <c r="Q24" s="125"/>
      <c r="R24" s="126">
        <f>N24-P24</f>
        <v>4710.0629289999979</v>
      </c>
      <c r="S24" s="126"/>
      <c r="T24" s="127">
        <f>N24/P24*100-100</f>
        <v>46.255396705966149</v>
      </c>
      <c r="U24" s="129"/>
      <c r="V24" s="130"/>
      <c r="W24" s="130"/>
    </row>
    <row r="25" spans="1:23" ht="30" customHeight="1">
      <c r="A25" s="242" t="s">
        <v>676</v>
      </c>
      <c r="B25" s="242"/>
      <c r="C25" s="242"/>
      <c r="D25" s="242"/>
      <c r="E25" s="211"/>
      <c r="F25" s="115">
        <v>5085.4700149999981</v>
      </c>
      <c r="G25" s="115"/>
      <c r="H25" s="115">
        <v>4127.2303379999994</v>
      </c>
      <c r="I25" s="115"/>
      <c r="J25" s="116">
        <f>F25-H25</f>
        <v>958.23967699999866</v>
      </c>
      <c r="K25" s="124"/>
      <c r="L25" s="117">
        <f>F25/H25*100-100</f>
        <v>23.217499352467669</v>
      </c>
      <c r="M25" s="118"/>
      <c r="N25" s="115">
        <v>15115.180856999999</v>
      </c>
      <c r="O25" s="115"/>
      <c r="P25" s="115">
        <v>10520.917986</v>
      </c>
      <c r="Q25" s="115"/>
      <c r="R25" s="116">
        <f>N25-P25</f>
        <v>4594.262870999999</v>
      </c>
      <c r="S25" s="124"/>
      <c r="T25" s="117">
        <f>N25/P25*100-100</f>
        <v>43.667889789783572</v>
      </c>
      <c r="U25" s="20"/>
      <c r="V25" s="122"/>
      <c r="W25" s="122"/>
    </row>
    <row r="26" spans="1:23" ht="30" customHeight="1">
      <c r="A26" s="240" t="s">
        <v>677</v>
      </c>
      <c r="B26" s="240"/>
      <c r="C26" s="240"/>
      <c r="D26" s="240"/>
      <c r="E26" s="125"/>
      <c r="F26" s="125">
        <v>1664.4905350000004</v>
      </c>
      <c r="G26" s="125"/>
      <c r="H26" s="125">
        <v>1140.25567</v>
      </c>
      <c r="I26" s="72"/>
      <c r="J26" s="126">
        <f>F26-H26</f>
        <v>524.23486500000035</v>
      </c>
      <c r="K26" s="91"/>
      <c r="L26" s="127">
        <f>F26/H26*100-100</f>
        <v>45.975203526065371</v>
      </c>
      <c r="M26" s="131"/>
      <c r="N26" s="125">
        <f>N27+N19</f>
        <v>5107.6013399999993</v>
      </c>
      <c r="O26" s="125"/>
      <c r="P26" s="125">
        <f>P27+P19</f>
        <v>3450.7528280000001</v>
      </c>
      <c r="Q26" s="72"/>
      <c r="R26" s="126">
        <f>N26-P26</f>
        <v>1656.8485119999991</v>
      </c>
      <c r="S26" s="126"/>
      <c r="T26" s="127">
        <f>N26/P26*100-100</f>
        <v>48.014117341469557</v>
      </c>
      <c r="U26" s="20"/>
      <c r="V26" s="122"/>
      <c r="W26" s="122"/>
    </row>
    <row r="27" spans="1:23" ht="30" customHeight="1">
      <c r="A27" s="241" t="s">
        <v>678</v>
      </c>
      <c r="B27" s="241"/>
      <c r="C27" s="241"/>
      <c r="D27" s="241"/>
      <c r="E27" s="123"/>
      <c r="F27" s="115">
        <v>1580.5585190000004</v>
      </c>
      <c r="G27" s="115"/>
      <c r="H27" s="115">
        <v>1024.9032649999999</v>
      </c>
      <c r="I27" s="115"/>
      <c r="J27" s="116">
        <f>F27-H27</f>
        <v>555.65525400000047</v>
      </c>
      <c r="K27" s="124"/>
      <c r="L27" s="117">
        <f>F27/H27*100-100</f>
        <v>54.215385292972087</v>
      </c>
      <c r="M27" s="118"/>
      <c r="N27" s="115">
        <v>4885.2150809999994</v>
      </c>
      <c r="O27" s="115"/>
      <c r="P27" s="115">
        <v>3112.566511</v>
      </c>
      <c r="Q27" s="115"/>
      <c r="R27" s="116">
        <f>N27-P27</f>
        <v>1772.6485699999994</v>
      </c>
      <c r="S27" s="124"/>
      <c r="T27" s="117">
        <f>N27/P27*100-100</f>
        <v>56.951347504875827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9" t="s">
        <v>634</v>
      </c>
      <c r="B34" s="249"/>
      <c r="C34" s="249"/>
      <c r="D34" s="249"/>
      <c r="E34" s="135"/>
      <c r="F34" s="250" t="s">
        <v>635</v>
      </c>
      <c r="G34" s="250"/>
      <c r="H34" s="250"/>
      <c r="I34" s="250"/>
      <c r="J34" s="250"/>
      <c r="K34" s="250"/>
      <c r="L34" s="250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51" t="s">
        <v>636</v>
      </c>
      <c r="B35" s="251"/>
      <c r="C35" s="251"/>
      <c r="D35" s="251"/>
      <c r="E35" s="135"/>
      <c r="F35" s="248" t="s">
        <v>637</v>
      </c>
      <c r="G35" s="248"/>
      <c r="H35" s="248"/>
      <c r="I35" s="248"/>
      <c r="J35" s="248"/>
      <c r="K35" s="248"/>
      <c r="L35" s="248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9" t="s">
        <v>638</v>
      </c>
      <c r="B36" s="249"/>
      <c r="C36" s="249"/>
      <c r="D36" s="249"/>
      <c r="E36" s="135"/>
      <c r="F36" s="250" t="s">
        <v>637</v>
      </c>
      <c r="G36" s="250"/>
      <c r="H36" s="250"/>
      <c r="I36" s="250"/>
      <c r="J36" s="250"/>
      <c r="K36" s="250"/>
      <c r="L36" s="25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7" t="s">
        <v>639</v>
      </c>
      <c r="B37" s="247"/>
      <c r="C37" s="247"/>
      <c r="D37" s="247"/>
      <c r="E37" s="135"/>
      <c r="F37" s="248" t="s">
        <v>635</v>
      </c>
      <c r="G37" s="248"/>
      <c r="H37" s="248"/>
      <c r="I37" s="248"/>
      <c r="J37" s="248"/>
      <c r="K37" s="248"/>
      <c r="L37" s="248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6:D26"/>
    <mergeCell ref="A27:D27"/>
    <mergeCell ref="A11:D11"/>
    <mergeCell ref="A23:D23"/>
    <mergeCell ref="A24:D24"/>
    <mergeCell ref="A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96" customWidth="1"/>
    <col min="2" max="2" width="9.28515625" style="97" customWidth="1"/>
    <col min="3" max="17" width="10.140625" style="97" customWidth="1"/>
    <col min="18" max="18" width="6.5703125" style="97" customWidth="1"/>
    <col min="19" max="19" width="9.140625" style="97"/>
    <col min="20" max="20" width="2.85546875" style="97" customWidth="1"/>
    <col min="21" max="16384" width="9.140625" style="97"/>
  </cols>
  <sheetData>
    <row r="1" spans="1:21" hidden="1"/>
    <row r="2" spans="1:21" ht="24" customHeight="1">
      <c r="A2" s="225" t="s">
        <v>679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31"/>
    </row>
    <row r="3" spans="1:21" s="98" customFormat="1" ht="6.75" customHeight="1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21" ht="12" customHeight="1" thickBot="1">
      <c r="A4" s="227" t="s">
        <v>162</v>
      </c>
      <c r="B4" s="227" t="s">
        <v>163</v>
      </c>
      <c r="C4" s="229" t="s">
        <v>668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227" t="s">
        <v>536</v>
      </c>
      <c r="S4" s="227" t="s">
        <v>523</v>
      </c>
      <c r="U4" s="31"/>
    </row>
    <row r="5" spans="1:21" ht="21.75" customHeight="1" thickBot="1">
      <c r="A5" s="228"/>
      <c r="B5" s="228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28"/>
      <c r="S5" s="228"/>
    </row>
    <row r="6" spans="1:21" ht="12.75">
      <c r="A6" s="100">
        <v>2020</v>
      </c>
      <c r="B6" s="97" t="s">
        <v>339</v>
      </c>
      <c r="C6" s="101">
        <v>593.82361000000003</v>
      </c>
      <c r="D6" s="101">
        <v>42.321958000000002</v>
      </c>
      <c r="E6" s="101">
        <v>132.92008899999999</v>
      </c>
      <c r="F6" s="101">
        <v>7.2951649999999999</v>
      </c>
      <c r="G6" s="101">
        <v>2.4989590000000002</v>
      </c>
      <c r="H6" s="101">
        <v>2.898603</v>
      </c>
      <c r="I6" s="101">
        <v>42.174867999999996</v>
      </c>
      <c r="J6" s="101">
        <v>31.300391999999999</v>
      </c>
      <c r="K6" s="101">
        <v>13.684500999999999</v>
      </c>
      <c r="L6" s="101">
        <v>1334.9810279999999</v>
      </c>
      <c r="M6" s="101">
        <v>2.8260149999999999</v>
      </c>
      <c r="N6" s="101">
        <v>17.176787000000001</v>
      </c>
      <c r="O6" s="101">
        <v>688.49148400000001</v>
      </c>
      <c r="P6" s="101">
        <v>10.332954000000001</v>
      </c>
      <c r="Q6" s="101">
        <v>29.678315000000001</v>
      </c>
      <c r="R6" s="100">
        <v>2020</v>
      </c>
      <c r="S6" s="97" t="s">
        <v>539</v>
      </c>
      <c r="U6" s="31"/>
    </row>
    <row r="7" spans="1:21">
      <c r="B7" s="97" t="s">
        <v>340</v>
      </c>
      <c r="C7" s="101">
        <v>582.72618</v>
      </c>
      <c r="D7" s="101">
        <v>37.342574999999997</v>
      </c>
      <c r="E7" s="101">
        <v>134.691485</v>
      </c>
      <c r="F7" s="101">
        <v>5.3126559999999996</v>
      </c>
      <c r="G7" s="101">
        <v>2.6271420000000001</v>
      </c>
      <c r="H7" s="101">
        <v>4.2444689999999996</v>
      </c>
      <c r="I7" s="101">
        <v>32.422449999999998</v>
      </c>
      <c r="J7" s="101">
        <v>32.920603</v>
      </c>
      <c r="K7" s="101">
        <v>9.4507879999999993</v>
      </c>
      <c r="L7" s="101">
        <v>1275.63716</v>
      </c>
      <c r="M7" s="101">
        <v>2.4502060000000001</v>
      </c>
      <c r="N7" s="101">
        <v>19.894636999999999</v>
      </c>
      <c r="O7" s="101">
        <v>669.90445199999999</v>
      </c>
      <c r="P7" s="101">
        <v>13.230117</v>
      </c>
      <c r="Q7" s="101">
        <v>30.667296</v>
      </c>
      <c r="R7" s="96"/>
      <c r="S7" s="97" t="s">
        <v>540</v>
      </c>
    </row>
    <row r="8" spans="1:21">
      <c r="B8" s="97" t="s">
        <v>341</v>
      </c>
      <c r="C8" s="101">
        <v>526.55646000000002</v>
      </c>
      <c r="D8" s="101">
        <v>30.062132999999999</v>
      </c>
      <c r="E8" s="101">
        <v>92.413711000000006</v>
      </c>
      <c r="F8" s="101">
        <v>6.8455950000000003</v>
      </c>
      <c r="G8" s="101">
        <v>2.50278</v>
      </c>
      <c r="H8" s="101">
        <v>3.6111909999999998</v>
      </c>
      <c r="I8" s="101">
        <v>37.600577000000001</v>
      </c>
      <c r="J8" s="101">
        <v>28.070550000000001</v>
      </c>
      <c r="K8" s="101">
        <v>5.5721080000000001</v>
      </c>
      <c r="L8" s="101">
        <v>1083.8364340000001</v>
      </c>
      <c r="M8" s="101">
        <v>2.5430799999999998</v>
      </c>
      <c r="N8" s="101">
        <v>29.580496</v>
      </c>
      <c r="O8" s="101">
        <v>561.02221699999996</v>
      </c>
      <c r="P8" s="101">
        <v>14.881447</v>
      </c>
      <c r="Q8" s="101">
        <v>20.421522</v>
      </c>
      <c r="R8" s="96"/>
      <c r="S8" s="97" t="s">
        <v>541</v>
      </c>
    </row>
    <row r="9" spans="1:21">
      <c r="B9" s="97" t="s">
        <v>342</v>
      </c>
      <c r="C9" s="101">
        <v>320.08371199999999</v>
      </c>
      <c r="D9" s="101">
        <v>16.937244</v>
      </c>
      <c r="E9" s="101">
        <v>67.091255000000004</v>
      </c>
      <c r="F9" s="101">
        <v>5.0805579999999999</v>
      </c>
      <c r="G9" s="101">
        <v>1.807142</v>
      </c>
      <c r="H9" s="101">
        <v>1.4412290000000001</v>
      </c>
      <c r="I9" s="101">
        <v>36.384680000000003</v>
      </c>
      <c r="J9" s="101">
        <v>5.5652220000000003</v>
      </c>
      <c r="K9" s="101">
        <v>1.7099070000000001</v>
      </c>
      <c r="L9" s="101">
        <v>670.13266899999996</v>
      </c>
      <c r="M9" s="101">
        <v>1.938731</v>
      </c>
      <c r="N9" s="101">
        <v>20.885895999999999</v>
      </c>
      <c r="O9" s="101">
        <v>341.08508499999999</v>
      </c>
      <c r="P9" s="101">
        <v>8.8862839999999998</v>
      </c>
      <c r="Q9" s="101">
        <v>9.8208169999999999</v>
      </c>
      <c r="R9" s="96"/>
      <c r="S9" s="97" t="s">
        <v>542</v>
      </c>
    </row>
    <row r="10" spans="1:21">
      <c r="B10" s="97" t="s">
        <v>343</v>
      </c>
      <c r="C10" s="101">
        <v>445.16407800000002</v>
      </c>
      <c r="D10" s="101">
        <v>28.694649999999999</v>
      </c>
      <c r="E10" s="101">
        <v>87.450197000000003</v>
      </c>
      <c r="F10" s="101">
        <v>3.8379979999999998</v>
      </c>
      <c r="G10" s="101">
        <v>7.7313929999999997</v>
      </c>
      <c r="H10" s="101">
        <v>3.261809</v>
      </c>
      <c r="I10" s="101">
        <v>35.280579000000003</v>
      </c>
      <c r="J10" s="101">
        <v>19.148347999999999</v>
      </c>
      <c r="K10" s="101">
        <v>4.0713059999999999</v>
      </c>
      <c r="L10" s="101">
        <v>778.83896900000002</v>
      </c>
      <c r="M10" s="101">
        <v>2.1411850000000001</v>
      </c>
      <c r="N10" s="101">
        <v>20.838331</v>
      </c>
      <c r="O10" s="101">
        <v>522.54024900000002</v>
      </c>
      <c r="P10" s="101">
        <v>12.657901000000001</v>
      </c>
      <c r="Q10" s="101">
        <v>16.352239000000001</v>
      </c>
      <c r="R10" s="96"/>
      <c r="S10" s="97" t="s">
        <v>543</v>
      </c>
    </row>
    <row r="11" spans="1:21">
      <c r="B11" s="97" t="s">
        <v>344</v>
      </c>
      <c r="C11" s="101">
        <v>534.80415900000003</v>
      </c>
      <c r="D11" s="101">
        <v>32.917121999999999</v>
      </c>
      <c r="E11" s="101">
        <v>95.255790000000005</v>
      </c>
      <c r="F11" s="101">
        <v>6.6848099999999997</v>
      </c>
      <c r="G11" s="101">
        <v>3.3969749999999999</v>
      </c>
      <c r="H11" s="101">
        <v>3.1855190000000002</v>
      </c>
      <c r="I11" s="101">
        <v>38.536571000000002</v>
      </c>
      <c r="J11" s="101">
        <v>32.643002000000003</v>
      </c>
      <c r="K11" s="101">
        <v>6.480594</v>
      </c>
      <c r="L11" s="101">
        <v>1105.3062649999999</v>
      </c>
      <c r="M11" s="101">
        <v>2.2999499999999999</v>
      </c>
      <c r="N11" s="101">
        <v>35.229934</v>
      </c>
      <c r="O11" s="101">
        <v>623.399767</v>
      </c>
      <c r="P11" s="101">
        <v>10.938822999999999</v>
      </c>
      <c r="Q11" s="101">
        <v>25.825113999999999</v>
      </c>
      <c r="R11" s="96"/>
      <c r="S11" s="97" t="s">
        <v>544</v>
      </c>
    </row>
    <row r="12" spans="1:21">
      <c r="B12" s="97" t="s">
        <v>345</v>
      </c>
      <c r="C12" s="101">
        <v>583.45673699999998</v>
      </c>
      <c r="D12" s="101">
        <v>32.762748000000002</v>
      </c>
      <c r="E12" s="101">
        <v>114.466426</v>
      </c>
      <c r="F12" s="101">
        <v>7.7199790000000004</v>
      </c>
      <c r="G12" s="101">
        <v>2.745876</v>
      </c>
      <c r="H12" s="101">
        <v>3.8646539999999998</v>
      </c>
      <c r="I12" s="101">
        <v>62.559446000000001</v>
      </c>
      <c r="J12" s="101">
        <v>31.024736000000001</v>
      </c>
      <c r="K12" s="101">
        <v>4.8022450000000001</v>
      </c>
      <c r="L12" s="101">
        <v>1333.8983029999999</v>
      </c>
      <c r="M12" s="101">
        <v>3.5426899999999999</v>
      </c>
      <c r="N12" s="101">
        <v>22.473058000000002</v>
      </c>
      <c r="O12" s="101">
        <v>729.92005900000004</v>
      </c>
      <c r="P12" s="101">
        <v>11.531323</v>
      </c>
      <c r="Q12" s="101">
        <v>26.896321</v>
      </c>
      <c r="R12" s="96"/>
      <c r="S12" s="97" t="s">
        <v>545</v>
      </c>
    </row>
    <row r="13" spans="1:21">
      <c r="B13" s="97" t="s">
        <v>346</v>
      </c>
      <c r="C13" s="101">
        <v>462.87318399999998</v>
      </c>
      <c r="D13" s="101">
        <v>28.530777</v>
      </c>
      <c r="E13" s="101">
        <v>94.726626999999993</v>
      </c>
      <c r="F13" s="101">
        <v>5.3301150000000002</v>
      </c>
      <c r="G13" s="101">
        <v>2.1642779999999999</v>
      </c>
      <c r="H13" s="101">
        <v>2.654064</v>
      </c>
      <c r="I13" s="101">
        <v>23.994561000000001</v>
      </c>
      <c r="J13" s="101">
        <v>33.747915999999996</v>
      </c>
      <c r="K13" s="101">
        <v>2.978526</v>
      </c>
      <c r="L13" s="101">
        <v>925.60025599999994</v>
      </c>
      <c r="M13" s="101">
        <v>1.960585</v>
      </c>
      <c r="N13" s="101">
        <v>20.629370999999999</v>
      </c>
      <c r="O13" s="101">
        <v>495.16654699999998</v>
      </c>
      <c r="P13" s="101">
        <v>8.6312870000000004</v>
      </c>
      <c r="Q13" s="101">
        <v>19.136634000000001</v>
      </c>
      <c r="R13" s="96"/>
      <c r="S13" s="97" t="s">
        <v>546</v>
      </c>
    </row>
    <row r="14" spans="1:21">
      <c r="B14" s="97" t="s">
        <v>347</v>
      </c>
      <c r="C14" s="101">
        <v>636.98945100000003</v>
      </c>
      <c r="D14" s="101">
        <v>47.705942</v>
      </c>
      <c r="E14" s="101">
        <v>106.697266</v>
      </c>
      <c r="F14" s="101">
        <v>5.8292140000000003</v>
      </c>
      <c r="G14" s="101">
        <v>2.8536000000000001</v>
      </c>
      <c r="H14" s="101">
        <v>3.292192</v>
      </c>
      <c r="I14" s="101">
        <v>39.000616000000001</v>
      </c>
      <c r="J14" s="101">
        <v>42.123610999999997</v>
      </c>
      <c r="K14" s="101">
        <v>5.4091560000000003</v>
      </c>
      <c r="L14" s="101">
        <v>1312.5397499999999</v>
      </c>
      <c r="M14" s="101">
        <v>3.0844459999999998</v>
      </c>
      <c r="N14" s="101">
        <v>19.427330999999999</v>
      </c>
      <c r="O14" s="101">
        <v>684.00358600000004</v>
      </c>
      <c r="P14" s="101">
        <v>23.835321</v>
      </c>
      <c r="Q14" s="101">
        <v>29.888024999999999</v>
      </c>
      <c r="R14" s="96"/>
      <c r="S14" s="97" t="s">
        <v>547</v>
      </c>
    </row>
    <row r="15" spans="1:21">
      <c r="B15" s="97" t="s">
        <v>348</v>
      </c>
      <c r="C15" s="101">
        <v>644.72842000000003</v>
      </c>
      <c r="D15" s="101">
        <v>35.095708999999999</v>
      </c>
      <c r="E15" s="101">
        <v>119.632164</v>
      </c>
      <c r="F15" s="101">
        <v>9.4388509999999997</v>
      </c>
      <c r="G15" s="101">
        <v>3.359712</v>
      </c>
      <c r="H15" s="101">
        <v>3.7434690000000002</v>
      </c>
      <c r="I15" s="101">
        <v>42.564548000000002</v>
      </c>
      <c r="J15" s="101">
        <v>40.189855999999999</v>
      </c>
      <c r="K15" s="101">
        <v>7.3367769999999997</v>
      </c>
      <c r="L15" s="101">
        <v>1381.542021</v>
      </c>
      <c r="M15" s="101">
        <v>2.6951360000000002</v>
      </c>
      <c r="N15" s="101">
        <v>17.932442000000002</v>
      </c>
      <c r="O15" s="101">
        <v>770.99762599999997</v>
      </c>
      <c r="P15" s="101">
        <v>13.786137</v>
      </c>
      <c r="Q15" s="101">
        <v>29.497385999999999</v>
      </c>
      <c r="R15" s="96"/>
      <c r="S15" s="97" t="s">
        <v>548</v>
      </c>
    </row>
    <row r="16" spans="1:21">
      <c r="B16" s="97" t="s">
        <v>349</v>
      </c>
      <c r="C16" s="101">
        <v>584.32339200000001</v>
      </c>
      <c r="D16" s="101">
        <v>39.308953000000002</v>
      </c>
      <c r="E16" s="101">
        <v>112.035511</v>
      </c>
      <c r="F16" s="101">
        <v>9.4207859999999997</v>
      </c>
      <c r="G16" s="101">
        <v>3.9550640000000001</v>
      </c>
      <c r="H16" s="101">
        <v>6.7330420000000002</v>
      </c>
      <c r="I16" s="101">
        <v>48.869188000000001</v>
      </c>
      <c r="J16" s="101">
        <v>40.038122000000001</v>
      </c>
      <c r="K16" s="101">
        <v>9.4054540000000006</v>
      </c>
      <c r="L16" s="101">
        <v>1347.1142259999999</v>
      </c>
      <c r="M16" s="101">
        <v>2.745568</v>
      </c>
      <c r="N16" s="101">
        <v>24.838470999999998</v>
      </c>
      <c r="O16" s="101">
        <v>669.80640300000005</v>
      </c>
      <c r="P16" s="101">
        <v>17.307041999999999</v>
      </c>
      <c r="Q16" s="101">
        <v>38.738278000000001</v>
      </c>
      <c r="R16" s="96"/>
      <c r="S16" s="97" t="s">
        <v>549</v>
      </c>
    </row>
    <row r="17" spans="1:19">
      <c r="B17" s="97" t="s">
        <v>350</v>
      </c>
      <c r="C17" s="101">
        <v>457.04807</v>
      </c>
      <c r="D17" s="101">
        <v>22.694647</v>
      </c>
      <c r="E17" s="101">
        <v>96.826002000000003</v>
      </c>
      <c r="F17" s="101">
        <v>6.7677139999999998</v>
      </c>
      <c r="G17" s="101">
        <v>2.1246350000000001</v>
      </c>
      <c r="H17" s="101">
        <v>2.8170670000000002</v>
      </c>
      <c r="I17" s="101">
        <v>41.518473999999998</v>
      </c>
      <c r="J17" s="101">
        <v>22.543945999999998</v>
      </c>
      <c r="K17" s="101">
        <v>6.0163779999999996</v>
      </c>
      <c r="L17" s="101">
        <v>1110.699212</v>
      </c>
      <c r="M17" s="101">
        <v>2.4995419999999999</v>
      </c>
      <c r="N17" s="101">
        <v>24.290666000000002</v>
      </c>
      <c r="O17" s="101">
        <v>514.99709099999995</v>
      </c>
      <c r="P17" s="101">
        <v>9.6125380000000007</v>
      </c>
      <c r="Q17" s="101">
        <v>19.992359</v>
      </c>
      <c r="R17" s="96"/>
      <c r="S17" s="97" t="s">
        <v>550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513.23488299999997</v>
      </c>
      <c r="D19" s="101">
        <v>32.146053000000002</v>
      </c>
      <c r="E19" s="101">
        <v>123.916901</v>
      </c>
      <c r="F19" s="101">
        <v>8.2143390000000007</v>
      </c>
      <c r="G19" s="101">
        <v>2.7178429999999998</v>
      </c>
      <c r="H19" s="101">
        <v>3.8899409999999999</v>
      </c>
      <c r="I19" s="101">
        <v>43.450330999999998</v>
      </c>
      <c r="J19" s="101">
        <v>34.372978000000003</v>
      </c>
      <c r="K19" s="101">
        <v>5.7879199999999997</v>
      </c>
      <c r="L19" s="101">
        <v>1253.9545189999999</v>
      </c>
      <c r="M19" s="101">
        <v>3.44103</v>
      </c>
      <c r="N19" s="101">
        <v>24.844335999999998</v>
      </c>
      <c r="O19" s="101">
        <v>648.00145299999997</v>
      </c>
      <c r="P19" s="101">
        <v>15.001582000000001</v>
      </c>
      <c r="Q19" s="101">
        <v>26.241228</v>
      </c>
      <c r="R19" s="100">
        <v>2021</v>
      </c>
      <c r="S19" s="97" t="s">
        <v>539</v>
      </c>
    </row>
    <row r="20" spans="1:19">
      <c r="B20" s="97" t="s">
        <v>340</v>
      </c>
      <c r="C20" s="101">
        <v>545.008017</v>
      </c>
      <c r="D20" s="101">
        <v>28.692126999999999</v>
      </c>
      <c r="E20" s="101">
        <v>108.40648400000001</v>
      </c>
      <c r="F20" s="101">
        <v>6.9315990000000003</v>
      </c>
      <c r="G20" s="101">
        <v>4.0894560000000002</v>
      </c>
      <c r="H20" s="101">
        <v>4.2976049999999999</v>
      </c>
      <c r="I20" s="101">
        <v>47.949255000000001</v>
      </c>
      <c r="J20" s="101">
        <v>35.629503999999997</v>
      </c>
      <c r="K20" s="101">
        <v>6.9322340000000002</v>
      </c>
      <c r="L20" s="101">
        <v>1326.5188270000001</v>
      </c>
      <c r="M20" s="101">
        <v>3.807458</v>
      </c>
      <c r="N20" s="101">
        <v>27.470154999999998</v>
      </c>
      <c r="O20" s="101">
        <v>676.08657100000005</v>
      </c>
      <c r="P20" s="101">
        <v>14.082811</v>
      </c>
      <c r="Q20" s="101">
        <v>31.156116999999998</v>
      </c>
      <c r="R20" s="96"/>
      <c r="S20" s="97" t="s">
        <v>540</v>
      </c>
    </row>
    <row r="21" spans="1:19">
      <c r="B21" s="97" t="s">
        <v>341</v>
      </c>
      <c r="C21" s="101">
        <v>644.74210600000004</v>
      </c>
      <c r="D21" s="101">
        <v>37.447583999999999</v>
      </c>
      <c r="E21" s="101">
        <v>147.833395</v>
      </c>
      <c r="F21" s="101">
        <v>10.084406</v>
      </c>
      <c r="G21" s="101">
        <v>4.2844730000000002</v>
      </c>
      <c r="H21" s="101">
        <v>4.8717360000000003</v>
      </c>
      <c r="I21" s="101">
        <v>47.627049999999997</v>
      </c>
      <c r="J21" s="101">
        <v>39.307057</v>
      </c>
      <c r="K21" s="101">
        <v>7.9911110000000001</v>
      </c>
      <c r="L21" s="101">
        <v>1436.9124300000001</v>
      </c>
      <c r="M21" s="101">
        <v>3.7969729999999999</v>
      </c>
      <c r="N21" s="101">
        <v>39.014769999999999</v>
      </c>
      <c r="O21" s="101">
        <v>801.14436000000001</v>
      </c>
      <c r="P21" s="101">
        <v>28.597897</v>
      </c>
      <c r="Q21" s="101">
        <v>37.061233999999999</v>
      </c>
      <c r="R21" s="96"/>
      <c r="S21" s="97" t="s">
        <v>541</v>
      </c>
    </row>
    <row r="22" spans="1:19">
      <c r="B22" s="97" t="s">
        <v>342</v>
      </c>
      <c r="C22" s="101">
        <v>583.25818400000003</v>
      </c>
      <c r="D22" s="101">
        <v>32.009974999999997</v>
      </c>
      <c r="E22" s="101">
        <v>133.41861800000001</v>
      </c>
      <c r="F22" s="101">
        <v>7.3190280000000003</v>
      </c>
      <c r="G22" s="101">
        <v>3.7466349999999999</v>
      </c>
      <c r="H22" s="101">
        <v>5.5379199999999997</v>
      </c>
      <c r="I22" s="101">
        <v>37.956150000000001</v>
      </c>
      <c r="J22" s="101">
        <v>29.576468999999999</v>
      </c>
      <c r="K22" s="101">
        <v>6.6530649999999998</v>
      </c>
      <c r="L22" s="101">
        <v>1390.557159</v>
      </c>
      <c r="M22" s="101">
        <v>2.3147700000000002</v>
      </c>
      <c r="N22" s="101">
        <v>34.543602999999997</v>
      </c>
      <c r="O22" s="101">
        <v>708.58878500000003</v>
      </c>
      <c r="P22" s="101">
        <v>12.974410000000001</v>
      </c>
      <c r="Q22" s="101">
        <v>31.924225</v>
      </c>
      <c r="R22" s="96"/>
      <c r="S22" s="97" t="s">
        <v>542</v>
      </c>
    </row>
    <row r="23" spans="1:19">
      <c r="B23" s="97" t="s">
        <v>343</v>
      </c>
      <c r="C23" s="101">
        <v>582.06147399999998</v>
      </c>
      <c r="D23" s="101">
        <v>30.244101000000001</v>
      </c>
      <c r="E23" s="101">
        <v>150.56925799999999</v>
      </c>
      <c r="F23" s="101">
        <v>19.029909</v>
      </c>
      <c r="G23" s="101">
        <v>2.7351130000000001</v>
      </c>
      <c r="H23" s="101">
        <v>3.8572090000000001</v>
      </c>
      <c r="I23" s="101">
        <v>44.432133999999998</v>
      </c>
      <c r="J23" s="101">
        <v>31.661052999999999</v>
      </c>
      <c r="K23" s="101">
        <v>6.5619560000000003</v>
      </c>
      <c r="L23" s="101">
        <v>1387.4391230000001</v>
      </c>
      <c r="M23" s="101">
        <v>2.8725900000000002</v>
      </c>
      <c r="N23" s="101">
        <v>29.572379999999999</v>
      </c>
      <c r="O23" s="101">
        <v>713.44198600000004</v>
      </c>
      <c r="P23" s="101">
        <v>12.438098999999999</v>
      </c>
      <c r="Q23" s="101">
        <v>33.262701999999997</v>
      </c>
      <c r="R23" s="96"/>
      <c r="S23" s="97" t="s">
        <v>543</v>
      </c>
    </row>
    <row r="24" spans="1:19">
      <c r="B24" s="97" t="s">
        <v>344</v>
      </c>
      <c r="C24" s="101">
        <v>593.22853799999996</v>
      </c>
      <c r="D24" s="101">
        <v>33.330385</v>
      </c>
      <c r="E24" s="101">
        <v>138.445753</v>
      </c>
      <c r="F24" s="101">
        <v>6.4866159999999997</v>
      </c>
      <c r="G24" s="101">
        <v>2.740936</v>
      </c>
      <c r="H24" s="101">
        <v>3.0186890000000002</v>
      </c>
      <c r="I24" s="101">
        <v>41.899526999999999</v>
      </c>
      <c r="J24" s="101">
        <v>29.690677000000001</v>
      </c>
      <c r="K24" s="101">
        <v>5.2139800000000003</v>
      </c>
      <c r="L24" s="101">
        <v>1386.9592090000001</v>
      </c>
      <c r="M24" s="101">
        <v>3.5824590000000001</v>
      </c>
      <c r="N24" s="101">
        <v>49.387613000000002</v>
      </c>
      <c r="O24" s="101">
        <v>679.20480999999995</v>
      </c>
      <c r="P24" s="101">
        <v>13.050597</v>
      </c>
      <c r="Q24" s="101">
        <v>29.876493</v>
      </c>
      <c r="R24" s="96"/>
      <c r="S24" s="97" t="s">
        <v>544</v>
      </c>
    </row>
    <row r="25" spans="1:19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9.75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>
      <c r="A31" s="227" t="s">
        <v>162</v>
      </c>
      <c r="B31" s="227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7" t="s">
        <v>536</v>
      </c>
      <c r="S31" s="227" t="s">
        <v>523</v>
      </c>
    </row>
    <row r="32" spans="1:19" ht="12" customHeight="1" thickBot="1">
      <c r="A32" s="228"/>
      <c r="B32" s="228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28"/>
      <c r="S32" s="228"/>
    </row>
    <row r="33" spans="1:19" ht="18.75" customHeight="1" thickBot="1"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</row>
    <row r="34" spans="1:19" ht="6.75" customHeight="1" thickBo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9" ht="12" customHeight="1" thickBot="1">
      <c r="A35" s="227" t="s">
        <v>162</v>
      </c>
      <c r="B35" s="227" t="s">
        <v>163</v>
      </c>
      <c r="C35" s="229" t="s">
        <v>668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27" t="s">
        <v>536</v>
      </c>
      <c r="S35" s="227" t="s">
        <v>523</v>
      </c>
    </row>
    <row r="36" spans="1:19" ht="21.75" customHeight="1" thickBot="1">
      <c r="A36" s="228"/>
      <c r="B36" s="228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28"/>
      <c r="S36" s="228"/>
    </row>
    <row r="37" spans="1:19" ht="9" customHeight="1">
      <c r="A37" s="100">
        <v>2020</v>
      </c>
      <c r="B37" s="97" t="s">
        <v>339</v>
      </c>
      <c r="C37" s="101">
        <v>45.902875000000002</v>
      </c>
      <c r="D37" s="101">
        <v>228.95217</v>
      </c>
      <c r="E37" s="101">
        <v>4.44611</v>
      </c>
      <c r="F37" s="101">
        <v>4.616136</v>
      </c>
      <c r="G37" s="101">
        <v>9.1785730000000001</v>
      </c>
      <c r="H37" s="101">
        <v>1.9207000000000001</v>
      </c>
      <c r="I37" s="101">
        <v>203.782297</v>
      </c>
      <c r="J37" s="101">
        <v>59.537883999999998</v>
      </c>
      <c r="K37" s="101">
        <v>294.89385099999998</v>
      </c>
      <c r="L37" s="101">
        <v>37.660949000000002</v>
      </c>
      <c r="M37" s="101">
        <v>41.500413999999999</v>
      </c>
      <c r="N37" s="101">
        <v>63.396889000000002</v>
      </c>
      <c r="O37" s="101">
        <v>43.784315999999997</v>
      </c>
      <c r="P37" s="102">
        <f t="shared" ref="P37:P48" si="0">Q37+K37</f>
        <v>1449.3250580000001</v>
      </c>
      <c r="Q37" s="102">
        <v>1154.4312070000001</v>
      </c>
      <c r="R37" s="100">
        <v>2020</v>
      </c>
      <c r="S37" s="97" t="s">
        <v>539</v>
      </c>
    </row>
    <row r="38" spans="1:19" ht="9" customHeight="1">
      <c r="B38" s="97" t="s">
        <v>340</v>
      </c>
      <c r="C38" s="101">
        <v>30.511419</v>
      </c>
      <c r="D38" s="101">
        <v>233.54401300000001</v>
      </c>
      <c r="E38" s="101">
        <v>3.5976180000000002</v>
      </c>
      <c r="F38" s="101">
        <v>6.5518090000000004</v>
      </c>
      <c r="G38" s="101">
        <v>8.6990730000000003</v>
      </c>
      <c r="H38" s="101">
        <v>1.444518</v>
      </c>
      <c r="I38" s="101">
        <v>168.74028000000001</v>
      </c>
      <c r="J38" s="101">
        <v>66.692817000000005</v>
      </c>
      <c r="K38" s="101">
        <v>291.57489099999998</v>
      </c>
      <c r="L38" s="101">
        <v>35.834913</v>
      </c>
      <c r="M38" s="101">
        <v>42.333610999999998</v>
      </c>
      <c r="N38" s="101">
        <v>49.381568999999999</v>
      </c>
      <c r="O38" s="101">
        <v>45.853566999999998</v>
      </c>
      <c r="P38" s="102">
        <f t="shared" si="0"/>
        <v>1329.3005380000002</v>
      </c>
      <c r="Q38" s="102">
        <v>1037.7256470000002</v>
      </c>
      <c r="R38" s="96"/>
      <c r="S38" s="97" t="s">
        <v>540</v>
      </c>
    </row>
    <row r="39" spans="1:19" ht="9" customHeight="1">
      <c r="B39" s="97" t="s">
        <v>341</v>
      </c>
      <c r="C39" s="101">
        <v>66.411674000000005</v>
      </c>
      <c r="D39" s="101">
        <v>194.12879699999999</v>
      </c>
      <c r="E39" s="101">
        <v>2.7733620000000001</v>
      </c>
      <c r="F39" s="101">
        <v>7.8157050000000003</v>
      </c>
      <c r="G39" s="101">
        <v>8.9609550000000002</v>
      </c>
      <c r="H39" s="101">
        <v>2.3730699999999998</v>
      </c>
      <c r="I39" s="101">
        <v>176.873096</v>
      </c>
      <c r="J39" s="101">
        <v>65.671448999999996</v>
      </c>
      <c r="K39" s="101">
        <v>250.03626800000001</v>
      </c>
      <c r="L39" s="101">
        <v>32.729909999999997</v>
      </c>
      <c r="M39" s="101">
        <v>38.530217999999998</v>
      </c>
      <c r="N39" s="101">
        <v>55.447029999999998</v>
      </c>
      <c r="O39" s="101">
        <v>37.633524999999999</v>
      </c>
      <c r="P39" s="102">
        <f t="shared" si="0"/>
        <v>1373.9124189999998</v>
      </c>
      <c r="Q39" s="102">
        <v>1123.8761509999997</v>
      </c>
      <c r="R39" s="96"/>
      <c r="S39" s="97" t="s">
        <v>541</v>
      </c>
    </row>
    <row r="40" spans="1:19" ht="9" customHeight="1">
      <c r="B40" s="97" t="s">
        <v>342</v>
      </c>
      <c r="C40" s="101">
        <v>27.587890000000002</v>
      </c>
      <c r="D40" s="101">
        <v>120.96025</v>
      </c>
      <c r="E40" s="101">
        <v>2.8652009999999999</v>
      </c>
      <c r="F40" s="101">
        <v>4.7038260000000003</v>
      </c>
      <c r="G40" s="101">
        <v>6.468318</v>
      </c>
      <c r="H40" s="101">
        <v>2.4911080000000001</v>
      </c>
      <c r="I40" s="101">
        <v>130.58911000000001</v>
      </c>
      <c r="J40" s="101">
        <v>37.389645999999999</v>
      </c>
      <c r="K40" s="101">
        <v>166.883444</v>
      </c>
      <c r="L40" s="101">
        <v>15.771271</v>
      </c>
      <c r="M40" s="101">
        <v>11.896077</v>
      </c>
      <c r="N40" s="101">
        <v>36.575848000000001</v>
      </c>
      <c r="O40" s="101">
        <v>38.841546999999998</v>
      </c>
      <c r="P40" s="102">
        <f t="shared" si="0"/>
        <v>981.28298899999982</v>
      </c>
      <c r="Q40" s="102">
        <v>814.39954499999988</v>
      </c>
      <c r="R40" s="96"/>
      <c r="S40" s="97" t="s">
        <v>542</v>
      </c>
    </row>
    <row r="41" spans="1:19" s="103" customFormat="1" ht="9" customHeight="1">
      <c r="A41" s="96"/>
      <c r="B41" s="97" t="s">
        <v>343</v>
      </c>
      <c r="C41" s="101">
        <v>18.341386</v>
      </c>
      <c r="D41" s="101">
        <v>155.396219</v>
      </c>
      <c r="E41" s="101">
        <v>2.1275590000000002</v>
      </c>
      <c r="F41" s="101">
        <v>8.4502520000000008</v>
      </c>
      <c r="G41" s="101">
        <v>9.1193969999999993</v>
      </c>
      <c r="H41" s="101">
        <v>1.534246</v>
      </c>
      <c r="I41" s="101">
        <v>139.93951100000001</v>
      </c>
      <c r="J41" s="101">
        <v>53.595154000000001</v>
      </c>
      <c r="K41" s="101">
        <v>171.13735399999999</v>
      </c>
      <c r="L41" s="101">
        <v>21.956838000000001</v>
      </c>
      <c r="M41" s="101">
        <v>23.545914</v>
      </c>
      <c r="N41" s="101">
        <v>45.451379000000003</v>
      </c>
      <c r="O41" s="101">
        <v>19.420231000000001</v>
      </c>
      <c r="P41" s="102">
        <f t="shared" si="0"/>
        <v>936.32292799999959</v>
      </c>
      <c r="Q41" s="102">
        <v>765.18557399999963</v>
      </c>
      <c r="R41" s="96"/>
      <c r="S41" s="97" t="s">
        <v>543</v>
      </c>
    </row>
    <row r="42" spans="1:19" ht="9" customHeight="1">
      <c r="B42" s="97" t="s">
        <v>344</v>
      </c>
      <c r="C42" s="101">
        <v>34.045597999999998</v>
      </c>
      <c r="D42" s="101">
        <v>185.28569100000001</v>
      </c>
      <c r="E42" s="101">
        <v>2.1467299999999998</v>
      </c>
      <c r="F42" s="101">
        <v>5.3601669999999997</v>
      </c>
      <c r="G42" s="101">
        <v>8.8634740000000001</v>
      </c>
      <c r="H42" s="101">
        <v>1.4816400000000001</v>
      </c>
      <c r="I42" s="101">
        <v>156.11940000000001</v>
      </c>
      <c r="J42" s="101">
        <v>60.617438</v>
      </c>
      <c r="K42" s="101">
        <v>221.83139499999999</v>
      </c>
      <c r="L42" s="101">
        <v>25.948530000000002</v>
      </c>
      <c r="M42" s="101">
        <v>29.192157999999999</v>
      </c>
      <c r="N42" s="101">
        <v>45.513309999999997</v>
      </c>
      <c r="O42" s="101">
        <v>10.884339000000001</v>
      </c>
      <c r="P42" s="102">
        <f t="shared" si="0"/>
        <v>1114.8608280000001</v>
      </c>
      <c r="Q42" s="102">
        <v>893.02943300000015</v>
      </c>
      <c r="R42" s="96"/>
      <c r="S42" s="97" t="s">
        <v>544</v>
      </c>
    </row>
    <row r="43" spans="1:19" ht="9" customHeight="1">
      <c r="B43" s="97" t="s">
        <v>345</v>
      </c>
      <c r="C43" s="101">
        <v>67.369300999999993</v>
      </c>
      <c r="D43" s="101">
        <v>212.03017</v>
      </c>
      <c r="E43" s="101">
        <v>2.353542</v>
      </c>
      <c r="F43" s="101">
        <v>5.0258690000000001</v>
      </c>
      <c r="G43" s="101">
        <v>8.5970589999999998</v>
      </c>
      <c r="H43" s="101">
        <v>1.4165509999999999</v>
      </c>
      <c r="I43" s="101">
        <v>180.87114700000001</v>
      </c>
      <c r="J43" s="101">
        <v>57.961637000000003</v>
      </c>
      <c r="K43" s="101">
        <v>244.77020400000001</v>
      </c>
      <c r="L43" s="101">
        <v>33.345264999999998</v>
      </c>
      <c r="M43" s="101">
        <v>50.547817999999999</v>
      </c>
      <c r="N43" s="101">
        <v>53.256798000000003</v>
      </c>
      <c r="O43" s="101">
        <v>10.812588999999999</v>
      </c>
      <c r="P43" s="102">
        <f t="shared" si="0"/>
        <v>1373.5129710000003</v>
      </c>
      <c r="Q43" s="102">
        <v>1128.7427670000004</v>
      </c>
      <c r="R43" s="96"/>
      <c r="S43" s="97" t="s">
        <v>545</v>
      </c>
    </row>
    <row r="44" spans="1:19" ht="9" customHeight="1">
      <c r="B44" s="97" t="s">
        <v>346</v>
      </c>
      <c r="C44" s="101">
        <v>36.272930000000002</v>
      </c>
      <c r="D44" s="101">
        <v>122.002926</v>
      </c>
      <c r="E44" s="101">
        <v>1.900161</v>
      </c>
      <c r="F44" s="101">
        <v>3.7493319999999999</v>
      </c>
      <c r="G44" s="101">
        <v>7.1933480000000003</v>
      </c>
      <c r="H44" s="101">
        <v>1.4020980000000001</v>
      </c>
      <c r="I44" s="101">
        <v>143.23441199999999</v>
      </c>
      <c r="J44" s="101">
        <v>48.739998999999997</v>
      </c>
      <c r="K44" s="101">
        <v>199.37853100000001</v>
      </c>
      <c r="L44" s="101">
        <v>26.734669</v>
      </c>
      <c r="M44" s="101">
        <v>43.661610000000003</v>
      </c>
      <c r="N44" s="101">
        <v>47.155802999999999</v>
      </c>
      <c r="O44" s="101">
        <v>14.103070000000001</v>
      </c>
      <c r="P44" s="102">
        <f t="shared" si="0"/>
        <v>1113.4898089999995</v>
      </c>
      <c r="Q44" s="102">
        <v>914.11127799999952</v>
      </c>
      <c r="R44" s="96"/>
      <c r="S44" s="97" t="s">
        <v>546</v>
      </c>
    </row>
    <row r="45" spans="1:19" ht="9" customHeight="1">
      <c r="B45" s="97" t="s">
        <v>347</v>
      </c>
      <c r="C45" s="101">
        <v>26.401707999999999</v>
      </c>
      <c r="D45" s="101">
        <v>219.486997</v>
      </c>
      <c r="E45" s="101">
        <v>2.8413020000000002</v>
      </c>
      <c r="F45" s="101">
        <v>9.1569780000000005</v>
      </c>
      <c r="G45" s="101">
        <v>10.705469000000001</v>
      </c>
      <c r="H45" s="101">
        <v>6.046157</v>
      </c>
      <c r="I45" s="101">
        <v>174.36046200000001</v>
      </c>
      <c r="J45" s="101">
        <v>71.039717999999993</v>
      </c>
      <c r="K45" s="101">
        <v>304.77597500000002</v>
      </c>
      <c r="L45" s="101">
        <v>37.536189999999998</v>
      </c>
      <c r="M45" s="101">
        <v>43.756045</v>
      </c>
      <c r="N45" s="101">
        <v>49.229503000000001</v>
      </c>
      <c r="O45" s="101">
        <v>18.164024999999999</v>
      </c>
      <c r="P45" s="102">
        <f t="shared" si="0"/>
        <v>1374.7967160000001</v>
      </c>
      <c r="Q45" s="102">
        <v>1070.020741</v>
      </c>
      <c r="R45" s="96"/>
      <c r="S45" s="97" t="s">
        <v>547</v>
      </c>
    </row>
    <row r="46" spans="1:19" ht="9" customHeight="1">
      <c r="B46" s="97" t="s">
        <v>348</v>
      </c>
      <c r="C46" s="101">
        <v>51.759417999999997</v>
      </c>
      <c r="D46" s="101">
        <v>237.05179899999999</v>
      </c>
      <c r="E46" s="101">
        <v>4.5570209999999998</v>
      </c>
      <c r="F46" s="101">
        <v>8.7564130000000002</v>
      </c>
      <c r="G46" s="101">
        <v>9.4412939999999992</v>
      </c>
      <c r="H46" s="101">
        <v>2.1531690000000001</v>
      </c>
      <c r="I46" s="101">
        <v>186.33178599999999</v>
      </c>
      <c r="J46" s="101">
        <v>71.948835000000003</v>
      </c>
      <c r="K46" s="101">
        <v>349.21633800000001</v>
      </c>
      <c r="L46" s="101">
        <v>44.671621999999999</v>
      </c>
      <c r="M46" s="101">
        <v>77.361752999999993</v>
      </c>
      <c r="N46" s="101">
        <v>58.17848</v>
      </c>
      <c r="O46" s="101">
        <v>17.282056999999998</v>
      </c>
      <c r="P46" s="102">
        <f t="shared" si="0"/>
        <v>1557.9731850000003</v>
      </c>
      <c r="Q46" s="102">
        <v>1208.7568470000003</v>
      </c>
      <c r="R46" s="96"/>
      <c r="S46" s="97" t="s">
        <v>548</v>
      </c>
    </row>
    <row r="47" spans="1:19" ht="9" customHeight="1">
      <c r="B47" s="97" t="s">
        <v>349</v>
      </c>
      <c r="C47" s="101">
        <v>54.897744000000003</v>
      </c>
      <c r="D47" s="101">
        <v>275.02511099999998</v>
      </c>
      <c r="E47" s="101">
        <v>4.0336949999999998</v>
      </c>
      <c r="F47" s="101">
        <v>8.7174700000000005</v>
      </c>
      <c r="G47" s="101">
        <v>11.271368000000001</v>
      </c>
      <c r="H47" s="101">
        <v>1.709705</v>
      </c>
      <c r="I47" s="101">
        <v>193.31951900000001</v>
      </c>
      <c r="J47" s="101">
        <v>83.274030999999994</v>
      </c>
      <c r="K47" s="101">
        <v>319.67377499999998</v>
      </c>
      <c r="L47" s="101">
        <v>43.516863000000001</v>
      </c>
      <c r="M47" s="101">
        <v>43.611593999999997</v>
      </c>
      <c r="N47" s="101">
        <v>63.921591999999997</v>
      </c>
      <c r="O47" s="101">
        <v>18.032062</v>
      </c>
      <c r="P47" s="102">
        <f t="shared" si="0"/>
        <v>1438.7993000000004</v>
      </c>
      <c r="Q47" s="102">
        <v>1119.1255250000004</v>
      </c>
      <c r="R47" s="96"/>
      <c r="S47" s="97" t="s">
        <v>549</v>
      </c>
    </row>
    <row r="48" spans="1:19" ht="9" customHeight="1">
      <c r="B48" s="97" t="s">
        <v>350</v>
      </c>
      <c r="C48" s="101">
        <v>31.293538999999999</v>
      </c>
      <c r="D48" s="101">
        <v>173.99922000000001</v>
      </c>
      <c r="E48" s="101">
        <v>3.5737950000000001</v>
      </c>
      <c r="F48" s="101">
        <v>5.8540739999999998</v>
      </c>
      <c r="G48" s="101">
        <v>7.5446520000000001</v>
      </c>
      <c r="H48" s="101">
        <v>1.944798</v>
      </c>
      <c r="I48" s="101">
        <v>154.11219800000001</v>
      </c>
      <c r="J48" s="101">
        <v>54.348627999999998</v>
      </c>
      <c r="K48" s="101">
        <v>250.08337800000001</v>
      </c>
      <c r="L48" s="101">
        <v>31.711324999999999</v>
      </c>
      <c r="M48" s="101">
        <v>29.574603</v>
      </c>
      <c r="N48" s="101">
        <v>51.636679999999998</v>
      </c>
      <c r="O48" s="101">
        <v>14.556367</v>
      </c>
      <c r="P48" s="102">
        <f t="shared" si="0"/>
        <v>1350.2930560000007</v>
      </c>
      <c r="Q48" s="102">
        <v>1100.2096780000006</v>
      </c>
      <c r="R48" s="96"/>
      <c r="S48" s="97" t="s">
        <v>550</v>
      </c>
    </row>
    <row r="49" spans="1:19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>
      <c r="A50" s="100">
        <v>2021</v>
      </c>
      <c r="B50" s="97" t="s">
        <v>339</v>
      </c>
      <c r="C50" s="101">
        <v>33.602176</v>
      </c>
      <c r="D50" s="101">
        <v>227.041224</v>
      </c>
      <c r="E50" s="101">
        <v>3.283131</v>
      </c>
      <c r="F50" s="101">
        <v>6.5952849999999996</v>
      </c>
      <c r="G50" s="101">
        <v>8.9741890000000009</v>
      </c>
      <c r="H50" s="101">
        <v>12.881524000000001</v>
      </c>
      <c r="I50" s="101">
        <v>174.31638699999999</v>
      </c>
      <c r="J50" s="101">
        <v>61.850973000000003</v>
      </c>
      <c r="K50" s="101">
        <v>254.34177500000001</v>
      </c>
      <c r="L50" s="101">
        <v>36.325665000000001</v>
      </c>
      <c r="M50" s="101">
        <v>38.470708999999999</v>
      </c>
      <c r="N50" s="101">
        <v>55.893098000000002</v>
      </c>
      <c r="O50" s="101">
        <v>14.077795999999999</v>
      </c>
      <c r="P50" s="102">
        <v>1192.0952860000002</v>
      </c>
      <c r="Q50" s="102">
        <v>937.75351100000023</v>
      </c>
      <c r="R50" s="100">
        <v>2021</v>
      </c>
      <c r="S50" s="97" t="s">
        <v>539</v>
      </c>
    </row>
    <row r="51" spans="1:19">
      <c r="B51" s="97" t="s">
        <v>340</v>
      </c>
      <c r="C51" s="101">
        <v>27.768283</v>
      </c>
      <c r="D51" s="101">
        <v>245.42808099999999</v>
      </c>
      <c r="E51" s="101">
        <v>3.3268759999999999</v>
      </c>
      <c r="F51" s="101">
        <v>4.1098410000000003</v>
      </c>
      <c r="G51" s="101">
        <v>9.0187150000000003</v>
      </c>
      <c r="H51" s="101">
        <v>1.987017</v>
      </c>
      <c r="I51" s="101">
        <v>196.708643</v>
      </c>
      <c r="J51" s="101">
        <v>70.109539999999996</v>
      </c>
      <c r="K51" s="101">
        <v>245.60030900000001</v>
      </c>
      <c r="L51" s="101">
        <v>39.734645</v>
      </c>
      <c r="M51" s="101">
        <v>38.228903000000003</v>
      </c>
      <c r="N51" s="101">
        <v>52.793849000000002</v>
      </c>
      <c r="O51" s="101">
        <v>7.1216520000000001</v>
      </c>
      <c r="P51" s="102">
        <v>1415.3053579999996</v>
      </c>
      <c r="Q51" s="102">
        <v>1169.7050489999995</v>
      </c>
      <c r="R51" s="96"/>
      <c r="S51" s="97" t="s">
        <v>540</v>
      </c>
    </row>
    <row r="52" spans="1:19">
      <c r="B52" s="97" t="s">
        <v>341</v>
      </c>
      <c r="C52" s="101">
        <v>46.132404999999999</v>
      </c>
      <c r="D52" s="101">
        <v>260.57395200000002</v>
      </c>
      <c r="E52" s="101">
        <v>5.3188029999999999</v>
      </c>
      <c r="F52" s="101">
        <v>8.7773439999999994</v>
      </c>
      <c r="G52" s="101">
        <v>10.831122000000001</v>
      </c>
      <c r="H52" s="101">
        <v>1.7574780000000001</v>
      </c>
      <c r="I52" s="101">
        <v>223.974245</v>
      </c>
      <c r="J52" s="101">
        <v>84.643947999999995</v>
      </c>
      <c r="K52" s="101">
        <v>313.02113400000002</v>
      </c>
      <c r="L52" s="101">
        <v>42.546399000000001</v>
      </c>
      <c r="M52" s="101">
        <v>65.040468000000004</v>
      </c>
      <c r="N52" s="101">
        <v>57.359856000000001</v>
      </c>
      <c r="O52" s="101">
        <v>9.1657100000000007</v>
      </c>
      <c r="P52" s="102">
        <v>1721.4914809999996</v>
      </c>
      <c r="Q52" s="102">
        <v>1408.4703469999995</v>
      </c>
      <c r="R52" s="96"/>
      <c r="S52" s="97" t="s">
        <v>541</v>
      </c>
    </row>
    <row r="53" spans="1:19">
      <c r="B53" s="97" t="s">
        <v>342</v>
      </c>
      <c r="C53" s="101">
        <v>34.528481999999997</v>
      </c>
      <c r="D53" s="101">
        <v>246.68322699999999</v>
      </c>
      <c r="E53" s="101">
        <v>6.1503629999999996</v>
      </c>
      <c r="F53" s="101">
        <v>8.1899219999999993</v>
      </c>
      <c r="G53" s="101">
        <v>10.287881</v>
      </c>
      <c r="H53" s="101">
        <v>1.716323</v>
      </c>
      <c r="I53" s="101">
        <v>206.76770500000001</v>
      </c>
      <c r="J53" s="101">
        <v>80.252009000000001</v>
      </c>
      <c r="K53" s="101">
        <v>294.66640599999999</v>
      </c>
      <c r="L53" s="101">
        <v>41.922868999999999</v>
      </c>
      <c r="M53" s="101">
        <v>34.747850999999997</v>
      </c>
      <c r="N53" s="101">
        <v>63.729585999999998</v>
      </c>
      <c r="O53" s="101">
        <v>8.4408189999999994</v>
      </c>
      <c r="P53" s="102">
        <v>1559.750299</v>
      </c>
      <c r="Q53" s="102">
        <v>1265.083893</v>
      </c>
      <c r="R53" s="96"/>
      <c r="S53" s="97" t="s">
        <v>542</v>
      </c>
    </row>
    <row r="54" spans="1:19">
      <c r="B54" s="97" t="s">
        <v>343</v>
      </c>
      <c r="C54" s="101">
        <v>33.810997999999998</v>
      </c>
      <c r="D54" s="101">
        <v>232.750203</v>
      </c>
      <c r="E54" s="101">
        <v>4.0128130000000004</v>
      </c>
      <c r="F54" s="101">
        <v>7.002497</v>
      </c>
      <c r="G54" s="101">
        <v>9.196116</v>
      </c>
      <c r="H54" s="101">
        <v>1.552395</v>
      </c>
      <c r="I54" s="101">
        <v>226.61105599999999</v>
      </c>
      <c r="J54" s="101">
        <v>75.370324999999994</v>
      </c>
      <c r="K54" s="101">
        <v>256.53829400000001</v>
      </c>
      <c r="L54" s="101">
        <v>47.407384999999998</v>
      </c>
      <c r="M54" s="101">
        <v>37.383142999999997</v>
      </c>
      <c r="N54" s="101">
        <v>54.561266000000003</v>
      </c>
      <c r="O54" s="101">
        <v>9.2979889999999994</v>
      </c>
      <c r="P54" s="102">
        <v>1517.0145279999997</v>
      </c>
      <c r="Q54" s="102">
        <v>1260.4762339999997</v>
      </c>
      <c r="R54" s="96"/>
      <c r="S54" s="97" t="s">
        <v>543</v>
      </c>
    </row>
    <row r="55" spans="1:19">
      <c r="B55" s="97" t="s">
        <v>344</v>
      </c>
      <c r="C55" s="101">
        <v>33.851472000000001</v>
      </c>
      <c r="D55" s="101">
        <v>209.915381</v>
      </c>
      <c r="E55" s="101">
        <v>3.4761380000000002</v>
      </c>
      <c r="F55" s="101">
        <v>5.524108</v>
      </c>
      <c r="G55" s="101">
        <v>9.1330860000000005</v>
      </c>
      <c r="H55" s="101">
        <v>3.207017</v>
      </c>
      <c r="I55" s="101">
        <v>191.81890999999999</v>
      </c>
      <c r="J55" s="101">
        <v>73.007992000000002</v>
      </c>
      <c r="K55" s="101">
        <v>253.84535600000001</v>
      </c>
      <c r="L55" s="101">
        <v>41.883015999999998</v>
      </c>
      <c r="M55" s="101">
        <v>34.899633000000001</v>
      </c>
      <c r="N55" s="101">
        <v>59.754460000000002</v>
      </c>
      <c r="O55" s="101">
        <v>13.525835000000001</v>
      </c>
      <c r="P55" s="102">
        <v>1446.4296760000004</v>
      </c>
      <c r="Q55" s="102">
        <v>1192.5843200000004</v>
      </c>
      <c r="R55" s="96"/>
      <c r="S55" s="97" t="s">
        <v>544</v>
      </c>
    </row>
    <row r="56" spans="1:19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19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19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19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19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19" ht="9.75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19" ht="21" customHeight="1" thickBot="1">
      <c r="A62" s="227" t="s">
        <v>162</v>
      </c>
      <c r="B62" s="227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7" t="s">
        <v>536</v>
      </c>
      <c r="S62" s="227" t="s">
        <v>523</v>
      </c>
    </row>
    <row r="63" spans="1:19" ht="12" customHeight="1" thickBot="1">
      <c r="A63" s="228"/>
      <c r="B63" s="228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228"/>
      <c r="S63" s="228"/>
    </row>
    <row r="67" spans="1:9" ht="21" customHeight="1">
      <c r="A67" s="236" t="s">
        <v>640</v>
      </c>
      <c r="B67" s="237"/>
      <c r="C67" s="238" t="s">
        <v>641</v>
      </c>
      <c r="D67" s="238"/>
      <c r="G67" s="239" t="s">
        <v>708</v>
      </c>
      <c r="H67" s="239"/>
      <c r="I67" s="239"/>
    </row>
    <row r="68" spans="1:9" ht="21" customHeight="1">
      <c r="A68" s="236" t="s">
        <v>642</v>
      </c>
      <c r="B68" s="237"/>
      <c r="C68" s="238" t="s">
        <v>643</v>
      </c>
      <c r="D68" s="238"/>
    </row>
  </sheetData>
  <mergeCells count="29">
    <mergeCell ref="G67:I67"/>
    <mergeCell ref="A67:B67"/>
    <mergeCell ref="C67:D67"/>
    <mergeCell ref="A68:B68"/>
    <mergeCell ref="C68:D68"/>
    <mergeCell ref="A2:S2"/>
    <mergeCell ref="A3:S3"/>
    <mergeCell ref="R4:R5"/>
    <mergeCell ref="S4:S5"/>
    <mergeCell ref="A31:A32"/>
    <mergeCell ref="C4:Q4"/>
    <mergeCell ref="A4:A5"/>
    <mergeCell ref="B4:B5"/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9" customWidth="1"/>
    <col min="3" max="3" width="2.5703125" style="9" customWidth="1"/>
    <col min="4" max="4" width="46.7109375" style="9" customWidth="1"/>
    <col min="5" max="5" width="0.42578125" style="9" customWidth="1"/>
    <col min="6" max="6" width="11.140625" style="9" customWidth="1"/>
    <col min="7" max="7" width="0.42578125" style="9" customWidth="1"/>
    <col min="8" max="8" width="11.140625" style="9" customWidth="1"/>
    <col min="9" max="9" width="0.42578125" style="9" customWidth="1"/>
    <col min="10" max="10" width="10.7109375" style="9" customWidth="1"/>
    <col min="11" max="11" width="0.42578125" style="9" customWidth="1"/>
    <col min="12" max="12" width="16" style="9" customWidth="1"/>
    <col min="13" max="13" width="0.42578125" style="9" customWidth="1"/>
    <col min="14" max="14" width="11.140625" style="9" customWidth="1"/>
    <col min="15" max="15" width="0.42578125" style="9" customWidth="1"/>
    <col min="16" max="16" width="11.140625" style="9" customWidth="1"/>
    <col min="17" max="17" width="0.42578125" style="9" customWidth="1"/>
    <col min="18" max="18" width="10.7109375" style="9" customWidth="1"/>
    <col min="19" max="19" width="0.42578125" style="9" customWidth="1"/>
    <col min="20" max="20" width="16" style="9" customWidth="1"/>
    <col min="21" max="21" width="8.28515625" style="9" customWidth="1"/>
    <col min="22" max="23" width="9.85546875" style="9" customWidth="1"/>
    <col min="24" max="24" width="8.42578125" style="9" customWidth="1"/>
    <col min="25" max="16384" width="9.140625" style="9"/>
  </cols>
  <sheetData>
    <row r="1" spans="1:24" ht="4.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4" ht="29.25" customHeight="1">
      <c r="A2" s="212" t="s">
        <v>680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670</v>
      </c>
      <c r="B5" s="215"/>
      <c r="C5" s="215"/>
      <c r="D5" s="215"/>
      <c r="E5" s="63"/>
      <c r="F5" s="246" t="s">
        <v>671</v>
      </c>
      <c r="G5" s="217"/>
      <c r="H5" s="217"/>
      <c r="I5" s="217"/>
      <c r="J5" s="217"/>
      <c r="K5" s="217"/>
      <c r="L5" s="217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1129</v>
      </c>
      <c r="G9" s="106"/>
      <c r="H9" s="112" t="s">
        <v>1130</v>
      </c>
      <c r="I9" s="106"/>
      <c r="J9" s="30" t="s">
        <v>673</v>
      </c>
      <c r="K9" s="106"/>
      <c r="L9" s="30" t="s">
        <v>296</v>
      </c>
      <c r="M9" s="105"/>
      <c r="N9" s="112" t="s">
        <v>1129</v>
      </c>
      <c r="O9" s="106"/>
      <c r="P9" s="112" t="s">
        <v>1130</v>
      </c>
      <c r="Q9" s="106"/>
      <c r="R9" s="30" t="s">
        <v>673</v>
      </c>
      <c r="S9" s="106"/>
      <c r="T9" s="30" t="s">
        <v>296</v>
      </c>
      <c r="U9" s="20"/>
    </row>
    <row r="10" spans="1:24" ht="13.15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55" t="s">
        <v>704</v>
      </c>
      <c r="B11" s="255"/>
      <c r="C11" s="255"/>
      <c r="D11" s="255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618</v>
      </c>
      <c r="D12" s="72"/>
      <c r="E12" s="72"/>
      <c r="F12" s="72">
        <v>1386.9592090000001</v>
      </c>
      <c r="G12" s="72"/>
      <c r="H12" s="72">
        <v>1105.3062649999999</v>
      </c>
      <c r="I12" s="72"/>
      <c r="J12" s="119">
        <f t="shared" ref="J12:J21" si="0">F12-H12</f>
        <v>281.65294400000016</v>
      </c>
      <c r="K12" s="72"/>
      <c r="L12" s="120">
        <f t="shared" ref="L12:L21" si="1">F12/H12*100-100</f>
        <v>25.481891573282638</v>
      </c>
      <c r="M12" s="113"/>
      <c r="N12" s="72">
        <v>4164.9554910000006</v>
      </c>
      <c r="O12" s="72"/>
      <c r="P12" s="72">
        <v>2554.2779030000002</v>
      </c>
      <c r="Q12" s="72"/>
      <c r="R12" s="119">
        <f>N12-P12</f>
        <v>1610.6775880000005</v>
      </c>
      <c r="S12" s="72"/>
      <c r="T12" s="120">
        <f t="shared" ref="T12:T21" si="2">N12/P12*100-100</f>
        <v>63.058040243321187</v>
      </c>
      <c r="U12" s="20"/>
    </row>
    <row r="13" spans="1:24" ht="12.75" customHeight="1">
      <c r="A13" s="20"/>
      <c r="B13" s="72" t="s">
        <v>368</v>
      </c>
      <c r="C13" s="72" t="s">
        <v>620</v>
      </c>
      <c r="D13" s="121"/>
      <c r="E13" s="20"/>
      <c r="F13" s="72">
        <v>679.20480999999995</v>
      </c>
      <c r="G13" s="72"/>
      <c r="H13" s="72">
        <v>623.399767</v>
      </c>
      <c r="I13" s="72"/>
      <c r="J13" s="119">
        <f t="shared" si="0"/>
        <v>55.805042999999955</v>
      </c>
      <c r="K13" s="72"/>
      <c r="L13" s="120">
        <f t="shared" si="1"/>
        <v>8.9517266373954101</v>
      </c>
      <c r="M13" s="113"/>
      <c r="N13" s="72">
        <v>2101.2355809999999</v>
      </c>
      <c r="O13" s="20"/>
      <c r="P13" s="72">
        <v>1487.0251010000002</v>
      </c>
      <c r="Q13" s="72"/>
      <c r="R13" s="119">
        <f>N13-P13</f>
        <v>614.21047999999973</v>
      </c>
      <c r="S13" s="72"/>
      <c r="T13" s="120">
        <f t="shared" si="2"/>
        <v>41.304647755236488</v>
      </c>
      <c r="U13" s="20"/>
    </row>
    <row r="14" spans="1:24" ht="12.75" customHeight="1">
      <c r="A14" s="72"/>
      <c r="B14" s="72" t="s">
        <v>367</v>
      </c>
      <c r="C14" s="72" t="s">
        <v>619</v>
      </c>
      <c r="D14" s="72"/>
      <c r="E14" s="72"/>
      <c r="F14" s="72">
        <v>593.22853799999996</v>
      </c>
      <c r="G14" s="72"/>
      <c r="H14" s="72">
        <v>534.80415900000003</v>
      </c>
      <c r="I14" s="72"/>
      <c r="J14" s="119">
        <f t="shared" si="0"/>
        <v>58.424378999999931</v>
      </c>
      <c r="K14" s="72"/>
      <c r="L14" s="120">
        <f t="shared" si="1"/>
        <v>10.924443652279066</v>
      </c>
      <c r="M14" s="113"/>
      <c r="N14" s="72">
        <v>1758.5481960000002</v>
      </c>
      <c r="O14" s="72"/>
      <c r="P14" s="72">
        <v>1300.0519490000001</v>
      </c>
      <c r="Q14" s="72"/>
      <c r="R14" s="119">
        <f t="shared" ref="R14:R21" si="3">N14-P14</f>
        <v>458.49624700000004</v>
      </c>
      <c r="S14" s="72"/>
      <c r="T14" s="120">
        <f t="shared" si="2"/>
        <v>35.267532759185144</v>
      </c>
      <c r="U14" s="20"/>
      <c r="V14" s="122"/>
      <c r="W14" s="122"/>
    </row>
    <row r="15" spans="1:24" ht="12.75" customHeight="1">
      <c r="A15" s="20"/>
      <c r="B15" s="72" t="s">
        <v>373</v>
      </c>
      <c r="C15" s="72" t="s">
        <v>625</v>
      </c>
      <c r="D15" s="121"/>
      <c r="E15" s="20"/>
      <c r="F15" s="72">
        <v>253.84535599999998</v>
      </c>
      <c r="G15" s="72"/>
      <c r="H15" s="72">
        <v>221.83139499999999</v>
      </c>
      <c r="I15" s="72"/>
      <c r="J15" s="119">
        <f t="shared" si="0"/>
        <v>32.013960999999995</v>
      </c>
      <c r="K15" s="72"/>
      <c r="L15" s="120">
        <f t="shared" si="1"/>
        <v>14.431663741735008</v>
      </c>
      <c r="M15" s="113"/>
      <c r="N15" s="72">
        <v>805.05005599999993</v>
      </c>
      <c r="O15" s="20"/>
      <c r="P15" s="72">
        <v>559.85219299999994</v>
      </c>
      <c r="Q15" s="72"/>
      <c r="R15" s="119">
        <f t="shared" si="3"/>
        <v>245.19786299999998</v>
      </c>
      <c r="S15" s="72"/>
      <c r="T15" s="120">
        <f t="shared" si="2"/>
        <v>43.796892477297121</v>
      </c>
      <c r="U15" s="20"/>
      <c r="V15" s="122"/>
      <c r="W15" s="122"/>
    </row>
    <row r="16" spans="1:24" ht="12.75" customHeight="1">
      <c r="A16" s="20"/>
      <c r="B16" s="72" t="s">
        <v>374</v>
      </c>
      <c r="C16" s="72" t="s">
        <v>626</v>
      </c>
      <c r="D16" s="121"/>
      <c r="E16" s="20"/>
      <c r="F16" s="72">
        <v>257.70514400000002</v>
      </c>
      <c r="G16" s="72"/>
      <c r="H16" s="72">
        <v>192.98008899999999</v>
      </c>
      <c r="I16" s="72"/>
      <c r="J16" s="119">
        <f t="shared" si="0"/>
        <v>64.725055000000026</v>
      </c>
      <c r="K16" s="72"/>
      <c r="L16" s="120">
        <f t="shared" si="1"/>
        <v>33.539758083539937</v>
      </c>
      <c r="M16" s="113"/>
      <c r="N16" s="72">
        <v>845.91133500000001</v>
      </c>
      <c r="O16" s="20"/>
      <c r="P16" s="72">
        <v>514.38050299999998</v>
      </c>
      <c r="Q16" s="72"/>
      <c r="R16" s="119">
        <f t="shared" si="3"/>
        <v>331.53083200000003</v>
      </c>
      <c r="S16" s="72"/>
      <c r="T16" s="120">
        <f t="shared" si="2"/>
        <v>64.45244912402913</v>
      </c>
      <c r="U16" s="20"/>
      <c r="V16" s="122"/>
      <c r="W16" s="122"/>
    </row>
    <row r="17" spans="1:23" ht="12.75" customHeight="1">
      <c r="A17" s="20"/>
      <c r="B17" s="72" t="s">
        <v>369</v>
      </c>
      <c r="C17" s="72" t="s">
        <v>621</v>
      </c>
      <c r="D17" s="121"/>
      <c r="E17" s="20"/>
      <c r="F17" s="72">
        <v>209.915381</v>
      </c>
      <c r="G17" s="72"/>
      <c r="H17" s="72">
        <v>185.28569100000001</v>
      </c>
      <c r="I17" s="72"/>
      <c r="J17" s="119">
        <f t="shared" si="0"/>
        <v>24.629689999999982</v>
      </c>
      <c r="K17" s="72"/>
      <c r="L17" s="120">
        <f t="shared" si="1"/>
        <v>13.292818170184546</v>
      </c>
      <c r="M17" s="113"/>
      <c r="N17" s="72">
        <v>689.34881099999996</v>
      </c>
      <c r="O17" s="20"/>
      <c r="P17" s="72">
        <v>461.64215999999999</v>
      </c>
      <c r="Q17" s="72"/>
      <c r="R17" s="119">
        <f t="shared" si="3"/>
        <v>227.70665099999997</v>
      </c>
      <c r="S17" s="72"/>
      <c r="T17" s="120">
        <f t="shared" si="2"/>
        <v>49.325358628423345</v>
      </c>
      <c r="U17" s="20"/>
      <c r="V17" s="122"/>
      <c r="W17" s="122"/>
    </row>
    <row r="18" spans="1:23" ht="12.75" customHeight="1">
      <c r="A18" s="20"/>
      <c r="B18" s="72" t="s">
        <v>370</v>
      </c>
      <c r="C18" s="72" t="s">
        <v>622</v>
      </c>
      <c r="D18" s="121"/>
      <c r="E18" s="20"/>
      <c r="F18" s="72">
        <v>191.81890999999999</v>
      </c>
      <c r="G18" s="72"/>
      <c r="H18" s="72">
        <v>156.11940000000001</v>
      </c>
      <c r="I18" s="72"/>
      <c r="J18" s="119">
        <f t="shared" si="0"/>
        <v>35.699509999999975</v>
      </c>
      <c r="K18" s="72"/>
      <c r="L18" s="120">
        <f t="shared" si="1"/>
        <v>22.866799385598441</v>
      </c>
      <c r="M18" s="113"/>
      <c r="N18" s="72">
        <v>625.19767100000001</v>
      </c>
      <c r="O18" s="20"/>
      <c r="P18" s="72">
        <v>426.64802100000009</v>
      </c>
      <c r="Q18" s="72"/>
      <c r="R18" s="119">
        <f t="shared" si="3"/>
        <v>198.54964999999993</v>
      </c>
      <c r="S18" s="72"/>
      <c r="T18" s="120">
        <f t="shared" si="2"/>
        <v>46.537107926723507</v>
      </c>
      <c r="U18" s="20"/>
      <c r="V18" s="122"/>
      <c r="W18" s="122"/>
    </row>
    <row r="19" spans="1:23" ht="12.75" customHeight="1">
      <c r="A19" s="20"/>
      <c r="B19" s="72" t="s">
        <v>372</v>
      </c>
      <c r="C19" s="72" t="s">
        <v>624</v>
      </c>
      <c r="D19" s="121"/>
      <c r="E19" s="20"/>
      <c r="F19" s="72">
        <v>138.445753</v>
      </c>
      <c r="G19" s="72"/>
      <c r="H19" s="72">
        <v>95.255790000000005</v>
      </c>
      <c r="I19" s="72"/>
      <c r="J19" s="119">
        <f t="shared" si="0"/>
        <v>43.189962999999992</v>
      </c>
      <c r="K19" s="72"/>
      <c r="L19" s="120">
        <f t="shared" si="1"/>
        <v>45.341037012028352</v>
      </c>
      <c r="M19" s="113"/>
      <c r="N19" s="72">
        <v>422.433629</v>
      </c>
      <c r="O19" s="20"/>
      <c r="P19" s="72">
        <v>249.79724199999998</v>
      </c>
      <c r="Q19" s="72"/>
      <c r="R19" s="119">
        <f t="shared" si="3"/>
        <v>172.63638700000001</v>
      </c>
      <c r="S19" s="72"/>
      <c r="T19" s="120">
        <f t="shared" si="2"/>
        <v>69.110605712772468</v>
      </c>
      <c r="U19" s="20"/>
      <c r="V19" s="122"/>
      <c r="W19" s="122"/>
    </row>
    <row r="20" spans="1:23" ht="12.75" customHeight="1">
      <c r="A20" s="20"/>
      <c r="B20" s="72" t="s">
        <v>375</v>
      </c>
      <c r="C20" s="72" t="s">
        <v>627</v>
      </c>
      <c r="D20" s="121"/>
      <c r="E20" s="20"/>
      <c r="F20" s="72">
        <v>77.686605999999998</v>
      </c>
      <c r="G20" s="72"/>
      <c r="H20" s="72">
        <v>60.317509999999999</v>
      </c>
      <c r="I20" s="72"/>
      <c r="J20" s="119">
        <f t="shared" si="0"/>
        <v>17.369095999999999</v>
      </c>
      <c r="K20" s="72"/>
      <c r="L20" s="120">
        <f t="shared" si="1"/>
        <v>28.796109123204843</v>
      </c>
      <c r="M20" s="113"/>
      <c r="N20" s="72">
        <v>221.48277399999998</v>
      </c>
      <c r="O20" s="20"/>
      <c r="P20" s="72">
        <v>206.38837799999999</v>
      </c>
      <c r="Q20" s="72"/>
      <c r="R20" s="119">
        <f t="shared" si="3"/>
        <v>15.094395999999989</v>
      </c>
      <c r="S20" s="72"/>
      <c r="T20" s="120">
        <f t="shared" si="2"/>
        <v>7.3135881711323947</v>
      </c>
      <c r="U20" s="20"/>
      <c r="V20" s="122"/>
      <c r="W20" s="122"/>
    </row>
    <row r="21" spans="1:23" ht="12.75" customHeight="1">
      <c r="A21" s="20"/>
      <c r="B21" s="72" t="s">
        <v>632</v>
      </c>
      <c r="C21" s="72" t="s">
        <v>633</v>
      </c>
      <c r="D21" s="121"/>
      <c r="E21" s="20"/>
      <c r="F21" s="72">
        <v>73.007992000000002</v>
      </c>
      <c r="G21" s="72"/>
      <c r="H21" s="72">
        <v>60.617438</v>
      </c>
      <c r="I21" s="72"/>
      <c r="J21" s="119">
        <f t="shared" si="0"/>
        <v>12.390554000000002</v>
      </c>
      <c r="K21" s="72"/>
      <c r="L21" s="120">
        <f t="shared" si="1"/>
        <v>20.440576851829334</v>
      </c>
      <c r="M21" s="113"/>
      <c r="N21" s="72">
        <v>228.63032599999997</v>
      </c>
      <c r="O21" s="20"/>
      <c r="P21" s="72">
        <v>151.602238</v>
      </c>
      <c r="Q21" s="72"/>
      <c r="R21" s="119">
        <f t="shared" si="3"/>
        <v>77.028087999999968</v>
      </c>
      <c r="S21" s="72"/>
      <c r="T21" s="120">
        <f t="shared" si="2"/>
        <v>50.809334358243404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42" t="s">
        <v>674</v>
      </c>
      <c r="B23" s="242"/>
      <c r="C23" s="242"/>
      <c r="D23" s="242"/>
      <c r="E23" s="123"/>
      <c r="F23" s="115">
        <v>3405.286904000001</v>
      </c>
      <c r="G23" s="115"/>
      <c r="H23" s="115">
        <v>2886.8594200000061</v>
      </c>
      <c r="I23" s="115"/>
      <c r="J23" s="116">
        <f>F23-H23</f>
        <v>518.42748399999482</v>
      </c>
      <c r="K23" s="124"/>
      <c r="L23" s="117">
        <f>F23/H23*100-100</f>
        <v>17.958182529026431</v>
      </c>
      <c r="M23" s="118"/>
      <c r="N23" s="115">
        <v>10339.524499000003</v>
      </c>
      <c r="O23" s="115"/>
      <c r="P23" s="115">
        <v>6961.0952250000082</v>
      </c>
      <c r="Q23" s="115"/>
      <c r="R23" s="116">
        <f>N23-P23</f>
        <v>3378.4292739999946</v>
      </c>
      <c r="S23" s="124"/>
      <c r="T23" s="117">
        <f>N23/P23*100-100</f>
        <v>48.533013337710685</v>
      </c>
      <c r="U23" s="20"/>
      <c r="V23" s="122"/>
      <c r="W23" s="122"/>
    </row>
    <row r="24" spans="1:23" s="10" customFormat="1" ht="30" customHeight="1">
      <c r="A24" s="240" t="s">
        <v>675</v>
      </c>
      <c r="B24" s="240"/>
      <c r="C24" s="240"/>
      <c r="D24" s="240"/>
      <c r="E24" s="125"/>
      <c r="F24" s="125">
        <v>3696.1133300000001</v>
      </c>
      <c r="G24" s="125"/>
      <c r="H24" s="125">
        <v>3122.3628700000004</v>
      </c>
      <c r="I24" s="125"/>
      <c r="J24" s="126">
        <f>F24-H24</f>
        <v>573.75045999999975</v>
      </c>
      <c r="K24" s="126"/>
      <c r="L24" s="127">
        <f>F24/H24*100-100</f>
        <v>18.37552148447115</v>
      </c>
      <c r="M24" s="128"/>
      <c r="N24" s="125">
        <f>N25-N15</f>
        <v>11249.044636000001</v>
      </c>
      <c r="O24" s="125"/>
      <c r="P24" s="125">
        <f>P25-P15</f>
        <v>7554.2407110000013</v>
      </c>
      <c r="Q24" s="125"/>
      <c r="R24" s="126">
        <f>N24-P24</f>
        <v>3694.8039249999993</v>
      </c>
      <c r="S24" s="126"/>
      <c r="T24" s="127">
        <f>N24/P24*100-100</f>
        <v>48.910328203069611</v>
      </c>
      <c r="U24" s="129"/>
      <c r="V24" s="130"/>
      <c r="W24" s="130"/>
    </row>
    <row r="25" spans="1:23" ht="30" customHeight="1">
      <c r="A25" s="242" t="s">
        <v>676</v>
      </c>
      <c r="B25" s="242"/>
      <c r="C25" s="242"/>
      <c r="D25" s="242"/>
      <c r="E25" s="211"/>
      <c r="F25" s="115">
        <v>3949.9586859999999</v>
      </c>
      <c r="G25" s="115"/>
      <c r="H25" s="115">
        <v>3344.1942650000005</v>
      </c>
      <c r="I25" s="115"/>
      <c r="J25" s="116">
        <f>F25-H25</f>
        <v>605.7644209999994</v>
      </c>
      <c r="K25" s="124"/>
      <c r="L25" s="117">
        <f>F25/H25*100-100</f>
        <v>18.113912440430525</v>
      </c>
      <c r="M25" s="118"/>
      <c r="N25" s="115">
        <v>12054.094692000001</v>
      </c>
      <c r="O25" s="115"/>
      <c r="P25" s="115">
        <v>8114.092904000001</v>
      </c>
      <c r="Q25" s="115"/>
      <c r="R25" s="116">
        <f>N25-P25</f>
        <v>3940.0017879999996</v>
      </c>
      <c r="S25" s="124"/>
      <c r="T25" s="117">
        <f>N25/P25*100-100</f>
        <v>48.557513878818156</v>
      </c>
      <c r="U25" s="20"/>
      <c r="V25" s="122"/>
      <c r="W25" s="122"/>
    </row>
    <row r="26" spans="1:23" ht="30" customHeight="1">
      <c r="A26" s="240" t="s">
        <v>677</v>
      </c>
      <c r="B26" s="240"/>
      <c r="C26" s="240"/>
      <c r="D26" s="240"/>
      <c r="E26" s="125"/>
      <c r="F26" s="125">
        <v>1446.4296760000004</v>
      </c>
      <c r="G26" s="125"/>
      <c r="H26" s="125">
        <v>1114.8608280000001</v>
      </c>
      <c r="I26" s="125"/>
      <c r="J26" s="126">
        <f>F26-H26</f>
        <v>331.56884800000034</v>
      </c>
      <c r="K26" s="126"/>
      <c r="L26" s="127">
        <f>F26/H26*100-100</f>
        <v>29.740828601433321</v>
      </c>
      <c r="M26" s="131"/>
      <c r="N26" s="125">
        <f>N27+N15</f>
        <v>4523.1945029999997</v>
      </c>
      <c r="O26" s="125"/>
      <c r="P26" s="125">
        <f>P27+P15</f>
        <v>3032.4667449999997</v>
      </c>
      <c r="Q26" s="72"/>
      <c r="R26" s="126">
        <f>N26-P26</f>
        <v>1490.727758</v>
      </c>
      <c r="S26" s="126"/>
      <c r="T26" s="127">
        <f>N26/P26*100-100</f>
        <v>49.15891527773374</v>
      </c>
      <c r="U26" s="20"/>
      <c r="V26" s="122"/>
      <c r="W26" s="122"/>
    </row>
    <row r="27" spans="1:23" ht="30" customHeight="1">
      <c r="A27" s="241" t="s">
        <v>678</v>
      </c>
      <c r="B27" s="241"/>
      <c r="C27" s="241"/>
      <c r="D27" s="241"/>
      <c r="E27" s="123"/>
      <c r="F27" s="115">
        <v>1192.5843200000004</v>
      </c>
      <c r="G27" s="115"/>
      <c r="H27" s="115">
        <v>893.02943300000015</v>
      </c>
      <c r="I27" s="115"/>
      <c r="J27" s="116">
        <f>F27-H27</f>
        <v>299.55488700000024</v>
      </c>
      <c r="K27" s="124"/>
      <c r="L27" s="117">
        <f>F27/H27*100-100</f>
        <v>33.543674590174476</v>
      </c>
      <c r="M27" s="118"/>
      <c r="N27" s="115">
        <v>3718.1444470000001</v>
      </c>
      <c r="O27" s="115"/>
      <c r="P27" s="115">
        <v>2472.6145519999995</v>
      </c>
      <c r="Q27" s="115"/>
      <c r="R27" s="116">
        <f>N27-P27</f>
        <v>1245.5298950000006</v>
      </c>
      <c r="S27" s="124"/>
      <c r="T27" s="117">
        <f>N27/P27*100-100</f>
        <v>50.372990565494348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9" t="s">
        <v>634</v>
      </c>
      <c r="B34" s="249"/>
      <c r="C34" s="249"/>
      <c r="D34" s="249"/>
      <c r="E34" s="135"/>
      <c r="F34" s="250" t="s">
        <v>635</v>
      </c>
      <c r="G34" s="250"/>
      <c r="H34" s="250"/>
      <c r="I34" s="250"/>
      <c r="J34" s="250"/>
      <c r="K34" s="250"/>
      <c r="L34" s="250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51" t="s">
        <v>636</v>
      </c>
      <c r="B35" s="251"/>
      <c r="C35" s="251"/>
      <c r="D35" s="251"/>
      <c r="E35" s="135"/>
      <c r="F35" s="248" t="s">
        <v>637</v>
      </c>
      <c r="G35" s="248"/>
      <c r="H35" s="248"/>
      <c r="I35" s="248"/>
      <c r="J35" s="248"/>
      <c r="K35" s="248"/>
      <c r="L35" s="248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9" t="s">
        <v>638</v>
      </c>
      <c r="B36" s="249"/>
      <c r="C36" s="249"/>
      <c r="D36" s="249"/>
      <c r="E36" s="135"/>
      <c r="F36" s="250" t="s">
        <v>637</v>
      </c>
      <c r="G36" s="250"/>
      <c r="H36" s="250"/>
      <c r="I36" s="250"/>
      <c r="J36" s="250"/>
      <c r="K36" s="250"/>
      <c r="L36" s="25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7" t="s">
        <v>639</v>
      </c>
      <c r="B37" s="247"/>
      <c r="C37" s="247"/>
      <c r="D37" s="247"/>
      <c r="E37" s="135"/>
      <c r="F37" s="248" t="s">
        <v>635</v>
      </c>
      <c r="G37" s="248"/>
      <c r="H37" s="248"/>
      <c r="I37" s="248"/>
      <c r="J37" s="248"/>
      <c r="K37" s="248"/>
      <c r="L37" s="248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7:D27"/>
    <mergeCell ref="A11:D11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9" customWidth="1"/>
    <col min="2" max="2" width="7.7109375" style="9" customWidth="1"/>
    <col min="3" max="21" width="9" style="9" customWidth="1"/>
    <col min="22" max="22" width="5" style="9" customWidth="1"/>
    <col min="23" max="16384" width="9.140625" style="9"/>
  </cols>
  <sheetData>
    <row r="1" spans="1:23" ht="2.25" hidden="1" customHeight="1"/>
    <row r="2" spans="1:23" ht="21" customHeight="1">
      <c r="A2" s="226" t="s">
        <v>351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8" customHeight="1" thickBot="1">
      <c r="A3" s="262" t="s">
        <v>574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29" t="s">
        <v>681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63" t="s">
        <v>536</v>
      </c>
      <c r="W4" s="263" t="s">
        <v>523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107.30380299999999</v>
      </c>
      <c r="D6" s="141">
        <v>206.02176000000003</v>
      </c>
      <c r="E6" s="141">
        <v>40.416167000000002</v>
      </c>
      <c r="F6" s="141">
        <v>406.50883200000004</v>
      </c>
      <c r="G6" s="141">
        <v>161.52032600000004</v>
      </c>
      <c r="H6" s="141">
        <v>1676.7693029999989</v>
      </c>
      <c r="I6" s="141">
        <v>641.63622399999997</v>
      </c>
      <c r="J6" s="141">
        <v>9.9817399999999985</v>
      </c>
      <c r="K6" s="141">
        <v>247.93524300000001</v>
      </c>
      <c r="L6" s="141">
        <v>608.52529200000015</v>
      </c>
      <c r="M6" s="141">
        <v>454.76311299999992</v>
      </c>
      <c r="N6" s="141">
        <v>371.34643599999998</v>
      </c>
      <c r="O6" s="141">
        <v>163.01229599999999</v>
      </c>
      <c r="P6" s="141">
        <v>16.859511000000001</v>
      </c>
      <c r="Q6" s="141">
        <v>496.36327799999998</v>
      </c>
      <c r="R6" s="141">
        <v>166.911798</v>
      </c>
      <c r="S6" s="141">
        <v>418.69316399999991</v>
      </c>
      <c r="T6" s="141">
        <v>415.011393</v>
      </c>
      <c r="U6" s="141">
        <v>1.003957</v>
      </c>
      <c r="V6" s="100">
        <v>2020</v>
      </c>
      <c r="W6" s="97" t="s">
        <v>539</v>
      </c>
    </row>
    <row r="7" spans="1:23" ht="9" customHeight="1">
      <c r="A7" s="96"/>
      <c r="B7" s="97" t="s">
        <v>340</v>
      </c>
      <c r="C7" s="141">
        <v>99.534515999999996</v>
      </c>
      <c r="D7" s="141">
        <v>195.75620299999997</v>
      </c>
      <c r="E7" s="141">
        <v>40.926392999999997</v>
      </c>
      <c r="F7" s="141">
        <v>395.41682500000002</v>
      </c>
      <c r="G7" s="141">
        <v>160.04882699999999</v>
      </c>
      <c r="H7" s="141">
        <v>1616.6344549999994</v>
      </c>
      <c r="I7" s="141">
        <v>497.66074499999996</v>
      </c>
      <c r="J7" s="141">
        <v>9.9496789999999997</v>
      </c>
      <c r="K7" s="141">
        <v>204.64123499999999</v>
      </c>
      <c r="L7" s="141">
        <v>573.84941700000036</v>
      </c>
      <c r="M7" s="141">
        <v>414.68908999999996</v>
      </c>
      <c r="N7" s="141">
        <v>475.77725499999997</v>
      </c>
      <c r="O7" s="141">
        <v>287.35667699999999</v>
      </c>
      <c r="P7" s="141">
        <v>17.940680999999998</v>
      </c>
      <c r="Q7" s="141">
        <v>499.44865399999998</v>
      </c>
      <c r="R7" s="141">
        <v>155.457269</v>
      </c>
      <c r="S7" s="141">
        <v>364.75725999999997</v>
      </c>
      <c r="T7" s="141">
        <v>405.18922699999996</v>
      </c>
      <c r="U7" s="141">
        <v>5.0436360000000002</v>
      </c>
      <c r="V7" s="96"/>
      <c r="W7" s="97" t="s">
        <v>540</v>
      </c>
    </row>
    <row r="8" spans="1:23" ht="9" customHeight="1">
      <c r="A8" s="96"/>
      <c r="B8" s="97" t="s">
        <v>341</v>
      </c>
      <c r="C8" s="141">
        <v>112.456052</v>
      </c>
      <c r="D8" s="141">
        <v>237.930013</v>
      </c>
      <c r="E8" s="141">
        <v>37.797421999999997</v>
      </c>
      <c r="F8" s="141">
        <v>439.09081199999997</v>
      </c>
      <c r="G8" s="141">
        <v>182.48132400000006</v>
      </c>
      <c r="H8" s="141">
        <v>1716.8207</v>
      </c>
      <c r="I8" s="141">
        <v>478.61743799999994</v>
      </c>
      <c r="J8" s="141">
        <v>2.1348069999999999</v>
      </c>
      <c r="K8" s="141">
        <v>179.906362</v>
      </c>
      <c r="L8" s="141">
        <v>566.56066900000008</v>
      </c>
      <c r="M8" s="141">
        <v>412.77966500000002</v>
      </c>
      <c r="N8" s="141">
        <v>381.19572199999999</v>
      </c>
      <c r="O8" s="141">
        <v>80.086263000000002</v>
      </c>
      <c r="P8" s="141">
        <v>18.037347999999998</v>
      </c>
      <c r="Q8" s="141">
        <v>380.98448100000002</v>
      </c>
      <c r="R8" s="141">
        <v>134.06866300000002</v>
      </c>
      <c r="S8" s="141">
        <v>273.76924500000001</v>
      </c>
      <c r="T8" s="141">
        <v>429.96935500000006</v>
      </c>
      <c r="U8" s="141">
        <v>0.55634700000000004</v>
      </c>
      <c r="V8" s="96"/>
      <c r="W8" s="97" t="s">
        <v>541</v>
      </c>
    </row>
    <row r="9" spans="1:23" ht="9" customHeight="1">
      <c r="A9" s="96"/>
      <c r="B9" s="97" t="s">
        <v>342</v>
      </c>
      <c r="C9" s="141">
        <v>111.96109100000001</v>
      </c>
      <c r="D9" s="141">
        <v>214.54213800000002</v>
      </c>
      <c r="E9" s="141">
        <v>46.582169999999998</v>
      </c>
      <c r="F9" s="141">
        <v>356.94119000000001</v>
      </c>
      <c r="G9" s="141">
        <v>139.06368200000003</v>
      </c>
      <c r="H9" s="141">
        <v>1204.7644640000001</v>
      </c>
      <c r="I9" s="141">
        <v>233.23598699999999</v>
      </c>
      <c r="J9" s="141">
        <v>2.614087</v>
      </c>
      <c r="K9" s="141">
        <v>158.41343600000002</v>
      </c>
      <c r="L9" s="141">
        <v>419.68694400000004</v>
      </c>
      <c r="M9" s="141">
        <v>298.83737500000001</v>
      </c>
      <c r="N9" s="141">
        <v>99.442128999999994</v>
      </c>
      <c r="O9" s="141">
        <v>18.771444000000002</v>
      </c>
      <c r="P9" s="141">
        <v>6.1680200000000003</v>
      </c>
      <c r="Q9" s="141">
        <v>140.920783</v>
      </c>
      <c r="R9" s="141">
        <v>84.481363999999985</v>
      </c>
      <c r="S9" s="141">
        <v>216.38354400000003</v>
      </c>
      <c r="T9" s="141">
        <v>357.280057</v>
      </c>
      <c r="U9" s="141">
        <v>1.215144</v>
      </c>
      <c r="V9" s="96"/>
      <c r="W9" s="97" t="s">
        <v>542</v>
      </c>
    </row>
    <row r="10" spans="1:23" ht="9" customHeight="1">
      <c r="A10" s="96"/>
      <c r="B10" s="97" t="s">
        <v>343</v>
      </c>
      <c r="C10" s="141">
        <v>127.411146</v>
      </c>
      <c r="D10" s="141">
        <v>208.29602900000003</v>
      </c>
      <c r="E10" s="141">
        <v>40.266604000000001</v>
      </c>
      <c r="F10" s="141">
        <v>350.19946899999997</v>
      </c>
      <c r="G10" s="141">
        <v>134.833009</v>
      </c>
      <c r="H10" s="141">
        <v>1251.0353009999999</v>
      </c>
      <c r="I10" s="141">
        <v>35.077640000000002</v>
      </c>
      <c r="J10" s="141">
        <v>3.4346950000000001</v>
      </c>
      <c r="K10" s="141">
        <v>135.88540900000001</v>
      </c>
      <c r="L10" s="141">
        <v>497.74489599999993</v>
      </c>
      <c r="M10" s="141">
        <v>340.74500599999999</v>
      </c>
      <c r="N10" s="141">
        <v>168.76293199999998</v>
      </c>
      <c r="O10" s="141">
        <v>33.962682999999998</v>
      </c>
      <c r="P10" s="141">
        <v>14.712089000000001</v>
      </c>
      <c r="Q10" s="141">
        <v>230.74144099999998</v>
      </c>
      <c r="R10" s="141">
        <v>116.28386700000001</v>
      </c>
      <c r="S10" s="141">
        <v>284.765626</v>
      </c>
      <c r="T10" s="141">
        <v>379.56965900000006</v>
      </c>
      <c r="U10" s="141">
        <v>16.170294000000002</v>
      </c>
      <c r="V10" s="96"/>
      <c r="W10" s="97" t="s">
        <v>543</v>
      </c>
    </row>
    <row r="11" spans="1:23" ht="9" customHeight="1">
      <c r="A11" s="96"/>
      <c r="B11" s="97" t="s">
        <v>344</v>
      </c>
      <c r="C11" s="141">
        <v>105.11388600000001</v>
      </c>
      <c r="D11" s="141">
        <v>217.65362399999998</v>
      </c>
      <c r="E11" s="141">
        <v>40.173237</v>
      </c>
      <c r="F11" s="141">
        <v>393.29775100000001</v>
      </c>
      <c r="G11" s="141">
        <v>140.17256700000002</v>
      </c>
      <c r="H11" s="141">
        <v>1418.9189340000003</v>
      </c>
      <c r="I11" s="141">
        <v>96.842917</v>
      </c>
      <c r="J11" s="141">
        <v>8.3852670000000007</v>
      </c>
      <c r="K11" s="141">
        <v>170.02540799999997</v>
      </c>
      <c r="L11" s="141">
        <v>620.34603299999981</v>
      </c>
      <c r="M11" s="141">
        <v>380.65838899999989</v>
      </c>
      <c r="N11" s="141">
        <v>194.01423400000002</v>
      </c>
      <c r="O11" s="141">
        <v>142.07913099999999</v>
      </c>
      <c r="P11" s="141">
        <v>26.185418000000002</v>
      </c>
      <c r="Q11" s="141">
        <v>336.84614800000003</v>
      </c>
      <c r="R11" s="141">
        <v>150.89416299999999</v>
      </c>
      <c r="S11" s="141">
        <v>311.23080899999968</v>
      </c>
      <c r="T11" s="141">
        <v>393.86384100000004</v>
      </c>
      <c r="U11" s="141">
        <v>5.3508330000000006</v>
      </c>
      <c r="V11" s="96"/>
      <c r="W11" s="97" t="s">
        <v>544</v>
      </c>
    </row>
    <row r="12" spans="1:23" ht="9" customHeight="1">
      <c r="A12" s="96"/>
      <c r="B12" s="97" t="s">
        <v>345</v>
      </c>
      <c r="C12" s="141">
        <v>144.25965000000002</v>
      </c>
      <c r="D12" s="141">
        <v>220.01886000000002</v>
      </c>
      <c r="E12" s="141">
        <v>47.993040999999998</v>
      </c>
      <c r="F12" s="141">
        <v>416.023909</v>
      </c>
      <c r="G12" s="141">
        <v>156.76178100000001</v>
      </c>
      <c r="H12" s="141">
        <v>1622.619146</v>
      </c>
      <c r="I12" s="141">
        <v>183.748065</v>
      </c>
      <c r="J12" s="141">
        <v>11.077216999999999</v>
      </c>
      <c r="K12" s="141">
        <v>203.03452500000003</v>
      </c>
      <c r="L12" s="141">
        <v>656.79963499999997</v>
      </c>
      <c r="M12" s="141">
        <v>425.67873500000002</v>
      </c>
      <c r="N12" s="141">
        <v>242.944377</v>
      </c>
      <c r="O12" s="141">
        <v>168.14670899999999</v>
      </c>
      <c r="P12" s="141">
        <v>26.602563</v>
      </c>
      <c r="Q12" s="141">
        <v>363.58597600000002</v>
      </c>
      <c r="R12" s="141">
        <v>175.62775400000004</v>
      </c>
      <c r="S12" s="141">
        <v>349.97839299999998</v>
      </c>
      <c r="T12" s="141">
        <v>397.97046200000005</v>
      </c>
      <c r="U12" s="141">
        <v>10.120637</v>
      </c>
      <c r="V12" s="96"/>
      <c r="W12" s="97" t="s">
        <v>545</v>
      </c>
    </row>
    <row r="13" spans="1:23" ht="9" customHeight="1">
      <c r="A13" s="96"/>
      <c r="B13" s="97" t="s">
        <v>346</v>
      </c>
      <c r="C13" s="141">
        <v>100.332437</v>
      </c>
      <c r="D13" s="141">
        <v>229.08757799999995</v>
      </c>
      <c r="E13" s="141">
        <v>35.254891999999998</v>
      </c>
      <c r="F13" s="141">
        <v>382.606022</v>
      </c>
      <c r="G13" s="141">
        <v>141.62007599999998</v>
      </c>
      <c r="H13" s="141">
        <v>1201.7583399999999</v>
      </c>
      <c r="I13" s="141">
        <v>267.33960500000001</v>
      </c>
      <c r="J13" s="141">
        <v>11.225751000000001</v>
      </c>
      <c r="K13" s="141">
        <v>178.99534300000002</v>
      </c>
      <c r="L13" s="141">
        <v>522.50158400000009</v>
      </c>
      <c r="M13" s="141">
        <v>342.08567800000003</v>
      </c>
      <c r="N13" s="141">
        <v>189.96313800000001</v>
      </c>
      <c r="O13" s="141">
        <v>165.74360000000001</v>
      </c>
      <c r="P13" s="141">
        <v>18.706401</v>
      </c>
      <c r="Q13" s="141">
        <v>317.81989100000004</v>
      </c>
      <c r="R13" s="141">
        <v>146.43060699999998</v>
      </c>
      <c r="S13" s="141">
        <v>345.11104799999976</v>
      </c>
      <c r="T13" s="141">
        <v>341.94816300000002</v>
      </c>
      <c r="U13" s="141">
        <v>7.191459</v>
      </c>
      <c r="V13" s="96"/>
      <c r="W13" s="97" t="s">
        <v>546</v>
      </c>
    </row>
    <row r="14" spans="1:23" ht="9" customHeight="1">
      <c r="A14" s="96"/>
      <c r="B14" s="97" t="s">
        <v>347</v>
      </c>
      <c r="C14" s="141">
        <v>90.301797999999991</v>
      </c>
      <c r="D14" s="141">
        <v>250.94534600000003</v>
      </c>
      <c r="E14" s="141">
        <v>48.887011999999999</v>
      </c>
      <c r="F14" s="141">
        <v>428.17634299999997</v>
      </c>
      <c r="G14" s="141">
        <v>165.08983100000006</v>
      </c>
      <c r="H14" s="141">
        <v>1611.1470939999995</v>
      </c>
      <c r="I14" s="141">
        <v>339.40443999999997</v>
      </c>
      <c r="J14" s="141">
        <v>8.0608389999999996</v>
      </c>
      <c r="K14" s="141">
        <v>144.35823799999997</v>
      </c>
      <c r="L14" s="141">
        <v>644.3397970000002</v>
      </c>
      <c r="M14" s="141">
        <v>495.10958999999997</v>
      </c>
      <c r="N14" s="141">
        <v>291.86134099999998</v>
      </c>
      <c r="O14" s="141">
        <v>129.94901099999998</v>
      </c>
      <c r="P14" s="141">
        <v>50.442056000000008</v>
      </c>
      <c r="Q14" s="141">
        <v>485.60575200000005</v>
      </c>
      <c r="R14" s="141">
        <v>171.70387000000002</v>
      </c>
      <c r="S14" s="141">
        <v>392.6387039999999</v>
      </c>
      <c r="T14" s="141">
        <v>404.19117499999999</v>
      </c>
      <c r="U14" s="141">
        <v>3.1111429999999998</v>
      </c>
      <c r="V14" s="96"/>
      <c r="W14" s="97" t="s">
        <v>547</v>
      </c>
    </row>
    <row r="15" spans="1:23" ht="9" customHeight="1">
      <c r="A15" s="96"/>
      <c r="B15" s="97" t="s">
        <v>348</v>
      </c>
      <c r="C15" s="141">
        <v>112.49935300000001</v>
      </c>
      <c r="D15" s="141">
        <v>247.955108</v>
      </c>
      <c r="E15" s="141">
        <v>43.592282999999995</v>
      </c>
      <c r="F15" s="141">
        <v>432.56069300000001</v>
      </c>
      <c r="G15" s="141">
        <v>146.58951600000003</v>
      </c>
      <c r="H15" s="141">
        <v>1702.8094369999999</v>
      </c>
      <c r="I15" s="141">
        <v>284.94448199999999</v>
      </c>
      <c r="J15" s="141">
        <v>12.026279000000001</v>
      </c>
      <c r="K15" s="141">
        <v>180.62930100000003</v>
      </c>
      <c r="L15" s="141">
        <v>711.9732620000002</v>
      </c>
      <c r="M15" s="141">
        <v>513.19444899999985</v>
      </c>
      <c r="N15" s="141">
        <v>311.07255800000001</v>
      </c>
      <c r="O15" s="141">
        <v>166.44625500000001</v>
      </c>
      <c r="P15" s="141">
        <v>20.852663</v>
      </c>
      <c r="Q15" s="141">
        <v>499.50335200000001</v>
      </c>
      <c r="R15" s="141">
        <v>183.52132600000002</v>
      </c>
      <c r="S15" s="141">
        <v>420.22878100000014</v>
      </c>
      <c r="T15" s="141">
        <v>452.87048900000002</v>
      </c>
      <c r="U15" s="141">
        <v>0.74815900000000002</v>
      </c>
      <c r="V15" s="96"/>
      <c r="W15" s="97" t="s">
        <v>548</v>
      </c>
    </row>
    <row r="16" spans="1:23" ht="9" customHeight="1">
      <c r="A16" s="96"/>
      <c r="B16" s="97" t="s">
        <v>349</v>
      </c>
      <c r="C16" s="141">
        <v>101.396497</v>
      </c>
      <c r="D16" s="141">
        <v>227.27424099999999</v>
      </c>
      <c r="E16" s="141">
        <v>41.81579</v>
      </c>
      <c r="F16" s="141">
        <v>398.03896499999996</v>
      </c>
      <c r="G16" s="141">
        <v>159.86811299999997</v>
      </c>
      <c r="H16" s="141">
        <v>1693.2581809999997</v>
      </c>
      <c r="I16" s="141">
        <v>186.26531199999997</v>
      </c>
      <c r="J16" s="141">
        <v>4.135993</v>
      </c>
      <c r="K16" s="141">
        <v>161.10807800000003</v>
      </c>
      <c r="L16" s="141">
        <v>759.74993600000028</v>
      </c>
      <c r="M16" s="141">
        <v>460.85151300000001</v>
      </c>
      <c r="N16" s="141">
        <v>328.63325099999997</v>
      </c>
      <c r="O16" s="141">
        <v>148.05789100000001</v>
      </c>
      <c r="P16" s="141">
        <v>19.691271</v>
      </c>
      <c r="Q16" s="141">
        <v>469.18996799999996</v>
      </c>
      <c r="R16" s="141">
        <v>184.31447599999996</v>
      </c>
      <c r="S16" s="141">
        <v>350.74163999999996</v>
      </c>
      <c r="T16" s="141">
        <v>412.87157399999995</v>
      </c>
      <c r="U16" s="141">
        <v>6.3353650000000004</v>
      </c>
      <c r="V16" s="96"/>
      <c r="W16" s="97" t="s">
        <v>549</v>
      </c>
    </row>
    <row r="17" spans="1:23" ht="9" customHeight="1">
      <c r="A17" s="96"/>
      <c r="B17" s="97" t="s">
        <v>350</v>
      </c>
      <c r="C17" s="141">
        <v>117.039929</v>
      </c>
      <c r="D17" s="141">
        <v>221.13815599999998</v>
      </c>
      <c r="E17" s="141">
        <v>41.348447</v>
      </c>
      <c r="F17" s="141">
        <v>396.74748099999999</v>
      </c>
      <c r="G17" s="141">
        <v>146.52534300000002</v>
      </c>
      <c r="H17" s="141">
        <v>1493.6342409999993</v>
      </c>
      <c r="I17" s="141">
        <v>262.33384699999999</v>
      </c>
      <c r="J17" s="141">
        <v>3.8289960000000001</v>
      </c>
      <c r="K17" s="141">
        <v>177.815943</v>
      </c>
      <c r="L17" s="141">
        <v>686.16340300000013</v>
      </c>
      <c r="M17" s="141">
        <v>458.92409700000002</v>
      </c>
      <c r="N17" s="141">
        <v>326.24778300000003</v>
      </c>
      <c r="O17" s="141">
        <v>89.471184000000008</v>
      </c>
      <c r="P17" s="141">
        <v>17.655868999999999</v>
      </c>
      <c r="Q17" s="141">
        <v>351.29890499999999</v>
      </c>
      <c r="R17" s="141">
        <v>175.05413000000001</v>
      </c>
      <c r="S17" s="141">
        <v>361.19439300000022</v>
      </c>
      <c r="T17" s="141">
        <v>368.97698300000002</v>
      </c>
      <c r="U17" s="141">
        <v>1.3872869999999999</v>
      </c>
      <c r="V17" s="96"/>
      <c r="W17" s="97" t="s">
        <v>550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120.99494999999999</v>
      </c>
      <c r="D19" s="141">
        <v>191.09462500000001</v>
      </c>
      <c r="E19" s="141">
        <v>43.443919999999999</v>
      </c>
      <c r="F19" s="141">
        <v>351.37246699999997</v>
      </c>
      <c r="G19" s="141">
        <v>143.71978899999996</v>
      </c>
      <c r="H19" s="141">
        <v>1598.1028369999999</v>
      </c>
      <c r="I19" s="141">
        <v>243.008916</v>
      </c>
      <c r="J19" s="141">
        <v>11.043122</v>
      </c>
      <c r="K19" s="141">
        <v>234.27211200000005</v>
      </c>
      <c r="L19" s="141">
        <v>578.45356299999992</v>
      </c>
      <c r="M19" s="141">
        <v>441.91396700000007</v>
      </c>
      <c r="N19" s="141">
        <v>267.84500400000002</v>
      </c>
      <c r="O19" s="141">
        <v>52.023161999999999</v>
      </c>
      <c r="P19" s="141">
        <v>12.390427000000001</v>
      </c>
      <c r="Q19" s="141">
        <v>427.70157199999994</v>
      </c>
      <c r="R19" s="141">
        <v>148.82557600000001</v>
      </c>
      <c r="S19" s="141">
        <v>274.25994600000007</v>
      </c>
      <c r="T19" s="141">
        <v>361.04899599999999</v>
      </c>
      <c r="U19" s="141">
        <v>1.4855700000000001</v>
      </c>
      <c r="V19" s="100">
        <v>2021</v>
      </c>
      <c r="W19" s="97" t="s">
        <v>539</v>
      </c>
    </row>
    <row r="20" spans="1:23" ht="9" customHeight="1">
      <c r="A20" s="96"/>
      <c r="B20" s="97" t="s">
        <v>340</v>
      </c>
      <c r="C20" s="141">
        <v>82.327725999999998</v>
      </c>
      <c r="D20" s="141">
        <v>174.90400599999998</v>
      </c>
      <c r="E20" s="141">
        <v>42.007455</v>
      </c>
      <c r="F20" s="141">
        <v>355.65984900000007</v>
      </c>
      <c r="G20" s="141">
        <v>157.82932499999998</v>
      </c>
      <c r="H20" s="141">
        <v>1656.9688359999996</v>
      </c>
      <c r="I20" s="141">
        <v>386.46869100000004</v>
      </c>
      <c r="J20" s="141">
        <v>8.6102109999999996</v>
      </c>
      <c r="K20" s="141">
        <v>205.49982699999993</v>
      </c>
      <c r="L20" s="141">
        <v>613.4908039999998</v>
      </c>
      <c r="M20" s="141">
        <v>445.51487300000019</v>
      </c>
      <c r="N20" s="141">
        <v>299.133284</v>
      </c>
      <c r="O20" s="141">
        <v>80.766478000000006</v>
      </c>
      <c r="P20" s="141">
        <v>16.711508000000002</v>
      </c>
      <c r="Q20" s="141">
        <v>425.79409700000002</v>
      </c>
      <c r="R20" s="141">
        <v>142.633442</v>
      </c>
      <c r="S20" s="141">
        <v>251.69259599999995</v>
      </c>
      <c r="T20" s="141">
        <v>373.43636200000003</v>
      </c>
      <c r="U20" s="141">
        <v>1.010281</v>
      </c>
      <c r="V20" s="96"/>
      <c r="W20" s="97" t="s">
        <v>540</v>
      </c>
    </row>
    <row r="21" spans="1:23" ht="9" customHeight="1">
      <c r="A21" s="96"/>
      <c r="B21" s="97" t="s">
        <v>341</v>
      </c>
      <c r="C21" s="141">
        <v>141.39908700000001</v>
      </c>
      <c r="D21" s="141">
        <v>241.45415800000004</v>
      </c>
      <c r="E21" s="141">
        <v>42.389960000000002</v>
      </c>
      <c r="F21" s="141">
        <v>426.29126399999996</v>
      </c>
      <c r="G21" s="141">
        <v>222.01569800000004</v>
      </c>
      <c r="H21" s="141">
        <v>2018.1498370000011</v>
      </c>
      <c r="I21" s="141">
        <v>371.794174</v>
      </c>
      <c r="J21" s="141">
        <v>3.2233680000000002</v>
      </c>
      <c r="K21" s="141">
        <v>229.98714300000003</v>
      </c>
      <c r="L21" s="141">
        <v>733.95799</v>
      </c>
      <c r="M21" s="141">
        <v>543.56933200000026</v>
      </c>
      <c r="N21" s="141">
        <v>335.35254799999996</v>
      </c>
      <c r="O21" s="141">
        <v>173.11546800000002</v>
      </c>
      <c r="P21" s="141">
        <v>22.630480000000002</v>
      </c>
      <c r="Q21" s="141">
        <v>490.34213</v>
      </c>
      <c r="R21" s="141">
        <v>170.06720999999999</v>
      </c>
      <c r="S21" s="141">
        <v>311.72608699999989</v>
      </c>
      <c r="T21" s="141">
        <v>432.922954</v>
      </c>
      <c r="U21" s="141">
        <v>12.154128999999999</v>
      </c>
      <c r="V21" s="96"/>
      <c r="W21" s="97" t="s">
        <v>541</v>
      </c>
    </row>
    <row r="22" spans="1:23" ht="9" customHeight="1">
      <c r="A22" s="96"/>
      <c r="B22" s="97" t="s">
        <v>342</v>
      </c>
      <c r="C22" s="141">
        <v>121.284372</v>
      </c>
      <c r="D22" s="141">
        <v>234.195637</v>
      </c>
      <c r="E22" s="141">
        <v>58.428183000000004</v>
      </c>
      <c r="F22" s="141">
        <v>408.839449</v>
      </c>
      <c r="G22" s="141">
        <v>183.65641199999999</v>
      </c>
      <c r="H22" s="141">
        <v>1985.4051390000006</v>
      </c>
      <c r="I22" s="141">
        <v>368.10317899999995</v>
      </c>
      <c r="J22" s="141">
        <v>8.2614380000000001</v>
      </c>
      <c r="K22" s="141">
        <v>271.35355500000003</v>
      </c>
      <c r="L22" s="141">
        <v>639.41635799999983</v>
      </c>
      <c r="M22" s="141">
        <v>501.25068800000003</v>
      </c>
      <c r="N22" s="141">
        <v>281.98840400000006</v>
      </c>
      <c r="O22" s="141">
        <v>200.16713799999999</v>
      </c>
      <c r="P22" s="141">
        <v>22.699009</v>
      </c>
      <c r="Q22" s="141">
        <v>439.74538999999993</v>
      </c>
      <c r="R22" s="141">
        <v>179.28788800000007</v>
      </c>
      <c r="S22" s="141">
        <v>340.32097699999997</v>
      </c>
      <c r="T22" s="141">
        <v>406.49524899999994</v>
      </c>
      <c r="U22" s="141">
        <v>1.7635960000000002</v>
      </c>
      <c r="V22" s="96"/>
      <c r="W22" s="97" t="s">
        <v>542</v>
      </c>
    </row>
    <row r="23" spans="1:23" ht="9" customHeight="1">
      <c r="A23" s="96"/>
      <c r="B23" s="97" t="s">
        <v>343</v>
      </c>
      <c r="C23" s="141">
        <v>143.30574300000001</v>
      </c>
      <c r="D23" s="141">
        <v>235.42936500000002</v>
      </c>
      <c r="E23" s="141">
        <v>40.776026000000002</v>
      </c>
      <c r="F23" s="141">
        <v>432.01424300000002</v>
      </c>
      <c r="G23" s="141">
        <v>194.92871600000001</v>
      </c>
      <c r="H23" s="141">
        <v>2048.4253489999987</v>
      </c>
      <c r="I23" s="141">
        <v>368.40751800000004</v>
      </c>
      <c r="J23" s="141">
        <v>18.345906999999997</v>
      </c>
      <c r="K23" s="141">
        <v>329.18706399999996</v>
      </c>
      <c r="L23" s="141">
        <v>642.20598299999961</v>
      </c>
      <c r="M23" s="141">
        <v>489.87923599999999</v>
      </c>
      <c r="N23" s="141">
        <v>272.795255</v>
      </c>
      <c r="O23" s="141">
        <v>91.332667000000015</v>
      </c>
      <c r="P23" s="141">
        <v>26.510256999999999</v>
      </c>
      <c r="Q23" s="141">
        <v>439.161968</v>
      </c>
      <c r="R23" s="141">
        <v>181.33241699999996</v>
      </c>
      <c r="S23" s="141">
        <v>326.90344800000003</v>
      </c>
      <c r="T23" s="141">
        <v>394.76040799999998</v>
      </c>
      <c r="U23" s="141">
        <v>5.5410400000000006</v>
      </c>
      <c r="V23" s="96"/>
      <c r="W23" s="97" t="s">
        <v>543</v>
      </c>
    </row>
    <row r="24" spans="1:23" ht="9" customHeight="1">
      <c r="A24" s="96"/>
      <c r="B24" s="97" t="s">
        <v>344</v>
      </c>
      <c r="C24" s="141">
        <v>161.44618399999999</v>
      </c>
      <c r="D24" s="141">
        <v>223.48964500000005</v>
      </c>
      <c r="E24" s="141">
        <v>40.906368000000001</v>
      </c>
      <c r="F24" s="141">
        <v>449.36146000000002</v>
      </c>
      <c r="G24" s="141">
        <v>187.71265400000004</v>
      </c>
      <c r="H24" s="141">
        <v>2097.2421340000005</v>
      </c>
      <c r="I24" s="141">
        <v>293.48979600000001</v>
      </c>
      <c r="J24" s="141">
        <v>11.475576999999999</v>
      </c>
      <c r="K24" s="141">
        <v>312.49267399999997</v>
      </c>
      <c r="L24" s="141">
        <v>672.30585100000008</v>
      </c>
      <c r="M24" s="141">
        <v>490.98743899999999</v>
      </c>
      <c r="N24" s="141">
        <v>315.09366599999998</v>
      </c>
      <c r="O24" s="141">
        <v>67.320402000000001</v>
      </c>
      <c r="P24" s="141">
        <v>24.876400999999998</v>
      </c>
      <c r="Q24" s="141">
        <v>385.01450699999998</v>
      </c>
      <c r="R24" s="141">
        <v>187.87035700000001</v>
      </c>
      <c r="S24" s="141">
        <v>323.91502200000014</v>
      </c>
      <c r="T24" s="141">
        <v>419.43809699999997</v>
      </c>
      <c r="U24" s="141">
        <v>1.4855930000000002</v>
      </c>
      <c r="V24" s="96"/>
      <c r="W24" s="97" t="s">
        <v>544</v>
      </c>
    </row>
    <row r="25" spans="1:23" ht="9" customHeight="1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3.5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/>
    <row r="65" spans="1:21" ht="9.75" customHeight="1">
      <c r="C65" s="152" t="s">
        <v>325</v>
      </c>
      <c r="L65" s="152" t="s">
        <v>596</v>
      </c>
    </row>
    <row r="66" spans="1:21" ht="13.5" thickBot="1"/>
    <row r="67" spans="1:21" ht="13.5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9" customWidth="1"/>
    <col min="2" max="2" width="7.7109375" style="9" customWidth="1"/>
    <col min="3" max="21" width="9" style="9" customWidth="1"/>
    <col min="22" max="22" width="5" style="9" customWidth="1"/>
    <col min="23" max="16384" width="9.140625" style="9"/>
  </cols>
  <sheetData>
    <row r="1" spans="1:23" ht="2.25" hidden="1" customHeight="1"/>
    <row r="2" spans="1:23" ht="21" customHeight="1">
      <c r="A2" s="226" t="s">
        <v>352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8" customHeight="1" thickBot="1">
      <c r="A3" s="262" t="s">
        <v>598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29" t="s">
        <v>681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63" t="s">
        <v>536</v>
      </c>
      <c r="W4" s="263" t="s">
        <v>523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25.411554000000002</v>
      </c>
      <c r="D6" s="141">
        <v>125.852942</v>
      </c>
      <c r="E6" s="141">
        <v>29.615835999999998</v>
      </c>
      <c r="F6" s="141">
        <v>325.77196399999985</v>
      </c>
      <c r="G6" s="141">
        <v>122.575728</v>
      </c>
      <c r="H6" s="141">
        <v>1419.8503580000006</v>
      </c>
      <c r="I6" s="141">
        <v>6.3802669999999999</v>
      </c>
      <c r="J6" s="141">
        <v>86.968083000000007</v>
      </c>
      <c r="K6" s="141">
        <v>319.52504599999997</v>
      </c>
      <c r="L6" s="141">
        <v>465.10800800000004</v>
      </c>
      <c r="M6" s="141">
        <v>254.45373500000008</v>
      </c>
      <c r="N6" s="141">
        <v>332.735567</v>
      </c>
      <c r="O6" s="141">
        <v>111.19940200000001</v>
      </c>
      <c r="P6" s="141">
        <v>31.924116999999999</v>
      </c>
      <c r="Q6" s="141">
        <v>553.02993900000001</v>
      </c>
      <c r="R6" s="141">
        <v>121.48726399999998</v>
      </c>
      <c r="S6" s="141">
        <v>530.05131699999981</v>
      </c>
      <c r="T6" s="141">
        <v>281.71348799999993</v>
      </c>
      <c r="U6" s="141">
        <v>2.7443270000000006</v>
      </c>
      <c r="V6" s="100">
        <v>2020</v>
      </c>
      <c r="W6" s="97" t="s">
        <v>539</v>
      </c>
    </row>
    <row r="7" spans="1:23" ht="9" customHeight="1">
      <c r="A7" s="96"/>
      <c r="B7" s="97" t="s">
        <v>340</v>
      </c>
      <c r="C7" s="141">
        <v>15.539361</v>
      </c>
      <c r="D7" s="141">
        <v>121.58853300000001</v>
      </c>
      <c r="E7" s="141">
        <v>29.089400000000005</v>
      </c>
      <c r="F7" s="141">
        <v>303.95647499999995</v>
      </c>
      <c r="G7" s="141">
        <v>111.834057</v>
      </c>
      <c r="H7" s="141">
        <v>1355.4765879999977</v>
      </c>
      <c r="I7" s="141">
        <v>3.4990380000000001</v>
      </c>
      <c r="J7" s="141">
        <v>56.715738999999999</v>
      </c>
      <c r="K7" s="141">
        <v>237.60336999999998</v>
      </c>
      <c r="L7" s="141">
        <v>471.37791799999985</v>
      </c>
      <c r="M7" s="141">
        <v>230.8101760000001</v>
      </c>
      <c r="N7" s="141">
        <v>358.21586200000002</v>
      </c>
      <c r="O7" s="141">
        <v>101.98159399999999</v>
      </c>
      <c r="P7" s="141">
        <v>32.771265999999997</v>
      </c>
      <c r="Q7" s="141">
        <v>543.65916800000002</v>
      </c>
      <c r="R7" s="141">
        <v>122.97440900000001</v>
      </c>
      <c r="S7" s="141">
        <v>493.51197300000007</v>
      </c>
      <c r="T7" s="141">
        <v>281.90715899999998</v>
      </c>
      <c r="U7" s="141">
        <v>3.4811779999999999</v>
      </c>
      <c r="V7" s="96"/>
      <c r="W7" s="97" t="s">
        <v>540</v>
      </c>
    </row>
    <row r="8" spans="1:23" ht="9" customHeight="1">
      <c r="A8" s="96"/>
      <c r="B8" s="97" t="s">
        <v>341</v>
      </c>
      <c r="C8" s="141">
        <v>30.353544000000007</v>
      </c>
      <c r="D8" s="141">
        <v>129.92757699999999</v>
      </c>
      <c r="E8" s="141">
        <v>30.352713999999999</v>
      </c>
      <c r="F8" s="141">
        <v>341.13391699999971</v>
      </c>
      <c r="G8" s="141">
        <v>130.11018100000001</v>
      </c>
      <c r="H8" s="141">
        <v>1461.2853359999976</v>
      </c>
      <c r="I8" s="141">
        <v>0.994251</v>
      </c>
      <c r="J8" s="141">
        <v>42.796348000000002</v>
      </c>
      <c r="K8" s="141">
        <v>188.64541400000007</v>
      </c>
      <c r="L8" s="141">
        <v>397.9656550000002</v>
      </c>
      <c r="M8" s="141">
        <v>234.84312200000011</v>
      </c>
      <c r="N8" s="141">
        <v>199.897874</v>
      </c>
      <c r="O8" s="141">
        <v>72.111892000000012</v>
      </c>
      <c r="P8" s="141">
        <v>27.031005</v>
      </c>
      <c r="Q8" s="141">
        <v>406.21051600000004</v>
      </c>
      <c r="R8" s="141">
        <v>96.074464000000006</v>
      </c>
      <c r="S8" s="141">
        <v>387.95601499999987</v>
      </c>
      <c r="T8" s="141">
        <v>323.64982900000007</v>
      </c>
      <c r="U8" s="141">
        <v>7.4055079999999984</v>
      </c>
      <c r="V8" s="96"/>
      <c r="W8" s="97" t="s">
        <v>541</v>
      </c>
    </row>
    <row r="9" spans="1:23" ht="9" customHeight="1">
      <c r="A9" s="96"/>
      <c r="B9" s="97" t="s">
        <v>342</v>
      </c>
      <c r="C9" s="141">
        <v>25.420319999999997</v>
      </c>
      <c r="D9" s="141">
        <v>111.26250700000001</v>
      </c>
      <c r="E9" s="141">
        <v>29.323958999999995</v>
      </c>
      <c r="F9" s="141">
        <v>311.3778669999997</v>
      </c>
      <c r="G9" s="141">
        <v>109.240906</v>
      </c>
      <c r="H9" s="141">
        <v>1054.4770250000004</v>
      </c>
      <c r="I9" s="141">
        <v>8.6088120000000004</v>
      </c>
      <c r="J9" s="141">
        <v>12.977831</v>
      </c>
      <c r="K9" s="141">
        <v>125.06980300000001</v>
      </c>
      <c r="L9" s="141">
        <v>241.69218400000008</v>
      </c>
      <c r="M9" s="141">
        <v>163.19062899999997</v>
      </c>
      <c r="N9" s="141">
        <v>30.307697000000001</v>
      </c>
      <c r="O9" s="141">
        <v>45.677695</v>
      </c>
      <c r="P9" s="141">
        <v>11.852174999999999</v>
      </c>
      <c r="Q9" s="141">
        <v>124.06310300000007</v>
      </c>
      <c r="R9" s="141">
        <v>47.042707999999998</v>
      </c>
      <c r="S9" s="141">
        <v>213.10673999999995</v>
      </c>
      <c r="T9" s="141">
        <v>256.38316100000014</v>
      </c>
      <c r="U9" s="141">
        <v>5.1864470000000011</v>
      </c>
      <c r="V9" s="96"/>
      <c r="W9" s="97" t="s">
        <v>542</v>
      </c>
    </row>
    <row r="10" spans="1:23" ht="9" customHeight="1">
      <c r="A10" s="96"/>
      <c r="B10" s="97" t="s">
        <v>343</v>
      </c>
      <c r="C10" s="141">
        <v>30.27262600000002</v>
      </c>
      <c r="D10" s="141">
        <v>126.37082599999999</v>
      </c>
      <c r="E10" s="141">
        <v>20.820193</v>
      </c>
      <c r="F10" s="141">
        <v>282.85859399999975</v>
      </c>
      <c r="G10" s="141">
        <v>106.78538300000002</v>
      </c>
      <c r="H10" s="141">
        <v>1063.5966670000005</v>
      </c>
      <c r="I10" s="141">
        <v>0.90383600000000008</v>
      </c>
      <c r="J10" s="141">
        <v>0.663273</v>
      </c>
      <c r="K10" s="141">
        <v>46.603579999999994</v>
      </c>
      <c r="L10" s="141">
        <v>320.54944299999994</v>
      </c>
      <c r="M10" s="141">
        <v>192.68652100000008</v>
      </c>
      <c r="N10" s="141">
        <v>196.601902</v>
      </c>
      <c r="O10" s="141">
        <v>75.294887000000003</v>
      </c>
      <c r="P10" s="141">
        <v>23.386607000000001</v>
      </c>
      <c r="Q10" s="141">
        <v>249.97573</v>
      </c>
      <c r="R10" s="141">
        <v>79.526698999999979</v>
      </c>
      <c r="S10" s="141">
        <v>336.61923800000005</v>
      </c>
      <c r="T10" s="141">
        <v>267.49858600000005</v>
      </c>
      <c r="U10" s="141">
        <v>2.179139000000001</v>
      </c>
      <c r="V10" s="96"/>
      <c r="W10" s="97" t="s">
        <v>543</v>
      </c>
    </row>
    <row r="11" spans="1:23" ht="9" customHeight="1">
      <c r="A11" s="96"/>
      <c r="B11" s="97" t="s">
        <v>344</v>
      </c>
      <c r="C11" s="141">
        <v>25.149874000000001</v>
      </c>
      <c r="D11" s="141">
        <v>134.49803499999999</v>
      </c>
      <c r="E11" s="141">
        <v>22.527621</v>
      </c>
      <c r="F11" s="141">
        <v>322.27213</v>
      </c>
      <c r="G11" s="141">
        <v>123.20405099999999</v>
      </c>
      <c r="H11" s="141">
        <v>1190.8334720000005</v>
      </c>
      <c r="I11" s="141">
        <v>0.20587100000000003</v>
      </c>
      <c r="J11" s="141">
        <v>28.012271000000002</v>
      </c>
      <c r="K11" s="141">
        <v>83.800203999999994</v>
      </c>
      <c r="L11" s="141">
        <v>438.70211900000015</v>
      </c>
      <c r="M11" s="141">
        <v>234.49729600000001</v>
      </c>
      <c r="N11" s="141">
        <v>274.38846799999999</v>
      </c>
      <c r="O11" s="141">
        <v>95.411147999999997</v>
      </c>
      <c r="P11" s="141">
        <v>40.004704999999994</v>
      </c>
      <c r="Q11" s="141">
        <v>419.12642500000004</v>
      </c>
      <c r="R11" s="141">
        <v>107.62423999999999</v>
      </c>
      <c r="S11" s="141">
        <v>417.5682460000001</v>
      </c>
      <c r="T11" s="141">
        <v>277.464923</v>
      </c>
      <c r="U11" s="141">
        <v>1.8725370000000003</v>
      </c>
      <c r="V11" s="96"/>
      <c r="W11" s="97" t="s">
        <v>544</v>
      </c>
    </row>
    <row r="12" spans="1:23" ht="9" customHeight="1">
      <c r="A12" s="96"/>
      <c r="B12" s="97" t="s">
        <v>345</v>
      </c>
      <c r="C12" s="141">
        <v>28.626591000000008</v>
      </c>
      <c r="D12" s="141">
        <v>135.28236000000001</v>
      </c>
      <c r="E12" s="141">
        <v>29.326705000000004</v>
      </c>
      <c r="F12" s="141">
        <v>358.46459699999969</v>
      </c>
      <c r="G12" s="141">
        <v>122.44235500000002</v>
      </c>
      <c r="H12" s="141">
        <v>1473.0848270000001</v>
      </c>
      <c r="I12" s="141">
        <v>0.163859</v>
      </c>
      <c r="J12" s="141">
        <v>30.832302000000002</v>
      </c>
      <c r="K12" s="141">
        <v>93.631601000000003</v>
      </c>
      <c r="L12" s="141">
        <v>471.06469300000009</v>
      </c>
      <c r="M12" s="141">
        <v>258.17946599999993</v>
      </c>
      <c r="N12" s="141">
        <v>227.53460499999994</v>
      </c>
      <c r="O12" s="141">
        <v>163.38933299999999</v>
      </c>
      <c r="P12" s="141">
        <v>45.880074999999998</v>
      </c>
      <c r="Q12" s="141">
        <v>474.89858800000002</v>
      </c>
      <c r="R12" s="141">
        <v>148.82873899999996</v>
      </c>
      <c r="S12" s="141">
        <v>598.29341499999987</v>
      </c>
      <c r="T12" s="141">
        <v>365.7620730000001</v>
      </c>
      <c r="U12" s="141">
        <v>2.9030190000000009</v>
      </c>
      <c r="V12" s="96"/>
      <c r="W12" s="97" t="s">
        <v>545</v>
      </c>
    </row>
    <row r="13" spans="1:23" ht="9" customHeight="1">
      <c r="A13" s="96"/>
      <c r="B13" s="97" t="s">
        <v>346</v>
      </c>
      <c r="C13" s="141">
        <v>25.231344000000007</v>
      </c>
      <c r="D13" s="141">
        <v>138.63110899999998</v>
      </c>
      <c r="E13" s="141">
        <v>20.893167999999999</v>
      </c>
      <c r="F13" s="141">
        <v>293.71533200000022</v>
      </c>
      <c r="G13" s="141">
        <v>87.900234999999995</v>
      </c>
      <c r="H13" s="141">
        <v>1037.2346899999991</v>
      </c>
      <c r="I13" s="141">
        <v>0.28817000000000004</v>
      </c>
      <c r="J13" s="141">
        <v>42.942336999999995</v>
      </c>
      <c r="K13" s="141">
        <v>134.316045</v>
      </c>
      <c r="L13" s="141">
        <v>344.31189400000017</v>
      </c>
      <c r="M13" s="141">
        <v>184.344965</v>
      </c>
      <c r="N13" s="141">
        <v>165.83128399999998</v>
      </c>
      <c r="O13" s="141">
        <v>74.595458999999991</v>
      </c>
      <c r="P13" s="141">
        <v>28.496331999999999</v>
      </c>
      <c r="Q13" s="141">
        <v>341.486649</v>
      </c>
      <c r="R13" s="141">
        <v>95.186648999999974</v>
      </c>
      <c r="S13" s="141">
        <v>468.38405399999971</v>
      </c>
      <c r="T13" s="141">
        <v>251.99392100000023</v>
      </c>
      <c r="U13" s="141">
        <v>1.689368</v>
      </c>
      <c r="V13" s="96"/>
      <c r="W13" s="97" t="s">
        <v>546</v>
      </c>
    </row>
    <row r="14" spans="1:23" ht="9" customHeight="1">
      <c r="A14" s="96"/>
      <c r="B14" s="97" t="s">
        <v>347</v>
      </c>
      <c r="C14" s="141">
        <v>19.335342999999998</v>
      </c>
      <c r="D14" s="141">
        <v>178.21404400000003</v>
      </c>
      <c r="E14" s="141">
        <v>26.033899000000002</v>
      </c>
      <c r="F14" s="141">
        <v>362.37167700000009</v>
      </c>
      <c r="G14" s="141">
        <v>115.90761000000001</v>
      </c>
      <c r="H14" s="141">
        <v>1352.6027359999996</v>
      </c>
      <c r="I14" s="141">
        <v>0.51944200000000007</v>
      </c>
      <c r="J14" s="141">
        <v>41.36590600000001</v>
      </c>
      <c r="K14" s="141">
        <v>148.05511099999998</v>
      </c>
      <c r="L14" s="141">
        <v>478.63568899999984</v>
      </c>
      <c r="M14" s="141">
        <v>263.70921400000003</v>
      </c>
      <c r="N14" s="141">
        <v>422.60979900000001</v>
      </c>
      <c r="O14" s="141">
        <v>132.204936</v>
      </c>
      <c r="P14" s="141">
        <v>37.837812</v>
      </c>
      <c r="Q14" s="141">
        <v>575.91302000000007</v>
      </c>
      <c r="R14" s="141">
        <v>130.39862500000001</v>
      </c>
      <c r="S14" s="141">
        <v>451.16936300000009</v>
      </c>
      <c r="T14" s="141">
        <v>266.44455799999997</v>
      </c>
      <c r="U14" s="141">
        <v>2.7439939999999989</v>
      </c>
      <c r="V14" s="96"/>
      <c r="W14" s="97" t="s">
        <v>547</v>
      </c>
    </row>
    <row r="15" spans="1:23" ht="9" customHeight="1">
      <c r="A15" s="96"/>
      <c r="B15" s="97" t="s">
        <v>348</v>
      </c>
      <c r="C15" s="141">
        <v>25.699155000000001</v>
      </c>
      <c r="D15" s="141">
        <v>158.11141500000002</v>
      </c>
      <c r="E15" s="141">
        <v>27.027723000000002</v>
      </c>
      <c r="F15" s="141">
        <v>380.66371499999957</v>
      </c>
      <c r="G15" s="141">
        <v>110.471295</v>
      </c>
      <c r="H15" s="141">
        <v>1506.637646999998</v>
      </c>
      <c r="I15" s="141">
        <v>0.30398200000000003</v>
      </c>
      <c r="J15" s="141">
        <v>43.003531000000002</v>
      </c>
      <c r="K15" s="141">
        <v>149.39228000000003</v>
      </c>
      <c r="L15" s="141">
        <v>554.98529800000006</v>
      </c>
      <c r="M15" s="141">
        <v>299.17893099999998</v>
      </c>
      <c r="N15" s="141">
        <v>368.56370099999998</v>
      </c>
      <c r="O15" s="141">
        <v>190.944819</v>
      </c>
      <c r="P15" s="141">
        <v>41.910606000000001</v>
      </c>
      <c r="Q15" s="141">
        <v>599.16319500000009</v>
      </c>
      <c r="R15" s="141">
        <v>142.78335300000001</v>
      </c>
      <c r="S15" s="141">
        <v>516.87523000000022</v>
      </c>
      <c r="T15" s="141">
        <v>331.77632999999992</v>
      </c>
      <c r="U15" s="141">
        <v>2.3458299999999994</v>
      </c>
      <c r="V15" s="96"/>
      <c r="W15" s="97" t="s">
        <v>548</v>
      </c>
    </row>
    <row r="16" spans="1:23" ht="9" customHeight="1">
      <c r="A16" s="96"/>
      <c r="B16" s="97" t="s">
        <v>349</v>
      </c>
      <c r="C16" s="141">
        <v>31.419286999999983</v>
      </c>
      <c r="D16" s="141">
        <v>143.09753600000005</v>
      </c>
      <c r="E16" s="141">
        <v>27.902321000000001</v>
      </c>
      <c r="F16" s="141">
        <v>391.95461200000022</v>
      </c>
      <c r="G16" s="141">
        <v>130.849771</v>
      </c>
      <c r="H16" s="141">
        <v>1413.665995999999</v>
      </c>
      <c r="I16" s="141">
        <v>0.84980500000000003</v>
      </c>
      <c r="J16" s="141">
        <v>42.506899000000004</v>
      </c>
      <c r="K16" s="141">
        <v>156.38165000000006</v>
      </c>
      <c r="L16" s="141">
        <v>502.37752199999994</v>
      </c>
      <c r="M16" s="141">
        <v>284.75756400000012</v>
      </c>
      <c r="N16" s="141">
        <v>396.082671</v>
      </c>
      <c r="O16" s="141">
        <v>104.070447</v>
      </c>
      <c r="P16" s="141">
        <v>47.395775999999998</v>
      </c>
      <c r="Q16" s="141">
        <v>571.26605299999994</v>
      </c>
      <c r="R16" s="141">
        <v>142.50997999999998</v>
      </c>
      <c r="S16" s="141">
        <v>467.35237999999993</v>
      </c>
      <c r="T16" s="141">
        <v>337.84130800000003</v>
      </c>
      <c r="U16" s="141">
        <v>2.3987690000000006</v>
      </c>
      <c r="V16" s="96"/>
      <c r="W16" s="97" t="s">
        <v>549</v>
      </c>
    </row>
    <row r="17" spans="1:23" ht="9" customHeight="1">
      <c r="A17" s="96"/>
      <c r="B17" s="97" t="s">
        <v>350</v>
      </c>
      <c r="C17" s="141">
        <v>19.75447599999999</v>
      </c>
      <c r="D17" s="141">
        <v>127.34053399999999</v>
      </c>
      <c r="E17" s="141">
        <v>31.131737999999995</v>
      </c>
      <c r="F17" s="141">
        <v>323.85087100000027</v>
      </c>
      <c r="G17" s="141">
        <v>129.44764199999997</v>
      </c>
      <c r="H17" s="141">
        <v>1214.6154190000009</v>
      </c>
      <c r="I17" s="141">
        <v>5.4855650000000002</v>
      </c>
      <c r="J17" s="141">
        <v>42.811875000000001</v>
      </c>
      <c r="K17" s="141">
        <v>196.63343800000001</v>
      </c>
      <c r="L17" s="141">
        <v>454.09552600000006</v>
      </c>
      <c r="M17" s="141">
        <v>225.35442399999994</v>
      </c>
      <c r="N17" s="141">
        <v>159.263904</v>
      </c>
      <c r="O17" s="141">
        <v>61.480287000000004</v>
      </c>
      <c r="P17" s="141">
        <v>33.024843000000004</v>
      </c>
      <c r="Q17" s="141">
        <v>410.9550010000001</v>
      </c>
      <c r="R17" s="141">
        <v>122.12828100000002</v>
      </c>
      <c r="S17" s="141">
        <v>409.6147490000003</v>
      </c>
      <c r="T17" s="141">
        <v>281.84649099999996</v>
      </c>
      <c r="U17" s="141">
        <v>1.9950589999999999</v>
      </c>
      <c r="V17" s="96"/>
      <c r="W17" s="97" t="s">
        <v>550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18.466968000000001</v>
      </c>
      <c r="D19" s="141">
        <v>105.08550799999998</v>
      </c>
      <c r="E19" s="141">
        <v>29.785698999999994</v>
      </c>
      <c r="F19" s="141">
        <v>298.808491</v>
      </c>
      <c r="G19" s="141">
        <v>120.20468600000001</v>
      </c>
      <c r="H19" s="141">
        <v>1345.9026909999993</v>
      </c>
      <c r="I19" s="141">
        <v>6.8788599999999995</v>
      </c>
      <c r="J19" s="141">
        <v>61.488799000000007</v>
      </c>
      <c r="K19" s="141">
        <v>180.16462499999997</v>
      </c>
      <c r="L19" s="141">
        <v>423.16158100000018</v>
      </c>
      <c r="M19" s="141">
        <v>223.92307500000001</v>
      </c>
      <c r="N19" s="141">
        <v>293.78140299999995</v>
      </c>
      <c r="O19" s="141">
        <v>96.556779000000006</v>
      </c>
      <c r="P19" s="141">
        <v>29.236125000000001</v>
      </c>
      <c r="Q19" s="141">
        <v>489.89672000000013</v>
      </c>
      <c r="R19" s="141">
        <v>115.83497800000004</v>
      </c>
      <c r="S19" s="141">
        <v>457.76151699999997</v>
      </c>
      <c r="T19" s="141">
        <v>305.66120900000004</v>
      </c>
      <c r="U19" s="141">
        <v>1.6830259999999997</v>
      </c>
      <c r="V19" s="100">
        <v>2021</v>
      </c>
      <c r="W19" s="97" t="s">
        <v>539</v>
      </c>
    </row>
    <row r="20" spans="1:23" ht="9" customHeight="1">
      <c r="A20" s="96"/>
      <c r="B20" s="97" t="s">
        <v>340</v>
      </c>
      <c r="C20" s="141">
        <v>35.497880000000009</v>
      </c>
      <c r="D20" s="141">
        <v>109.59461000000003</v>
      </c>
      <c r="E20" s="141">
        <v>36.242291999999999</v>
      </c>
      <c r="F20" s="141">
        <v>328.90395699999999</v>
      </c>
      <c r="G20" s="141">
        <v>139.140851</v>
      </c>
      <c r="H20" s="141">
        <v>1413.2912120000001</v>
      </c>
      <c r="I20" s="141">
        <v>1.0056289999999999</v>
      </c>
      <c r="J20" s="141">
        <v>32.573889999999999</v>
      </c>
      <c r="K20" s="141">
        <v>293.35494</v>
      </c>
      <c r="L20" s="141">
        <v>471.32569200000034</v>
      </c>
      <c r="M20" s="141">
        <v>261.49876900000015</v>
      </c>
      <c r="N20" s="141">
        <v>334.15499</v>
      </c>
      <c r="O20" s="141">
        <v>90.896644000000009</v>
      </c>
      <c r="P20" s="141">
        <v>36.661580000000001</v>
      </c>
      <c r="Q20" s="141">
        <v>506.59903400000013</v>
      </c>
      <c r="R20" s="141">
        <v>118.96501100000002</v>
      </c>
      <c r="S20" s="141">
        <v>459.86678899999987</v>
      </c>
      <c r="T20" s="141">
        <v>306.52413700000005</v>
      </c>
      <c r="U20" s="141">
        <v>2.5241230000000003</v>
      </c>
      <c r="V20" s="96"/>
      <c r="W20" s="97" t="s">
        <v>540</v>
      </c>
    </row>
    <row r="21" spans="1:23" ht="9" customHeight="1">
      <c r="A21" s="96"/>
      <c r="B21" s="97" t="s">
        <v>341</v>
      </c>
      <c r="C21" s="141">
        <v>36.408022000000031</v>
      </c>
      <c r="D21" s="141">
        <v>131.45975799999999</v>
      </c>
      <c r="E21" s="141">
        <v>29.096969999999999</v>
      </c>
      <c r="F21" s="141">
        <v>398.43359799999962</v>
      </c>
      <c r="G21" s="141">
        <v>168.47811300000001</v>
      </c>
      <c r="H21" s="141">
        <v>1728.909176000001</v>
      </c>
      <c r="I21" s="141">
        <v>8.7222639999999991</v>
      </c>
      <c r="J21" s="141">
        <v>81.852342000000007</v>
      </c>
      <c r="K21" s="141">
        <v>236.69769600000006</v>
      </c>
      <c r="L21" s="141">
        <v>542.29860899999983</v>
      </c>
      <c r="M21" s="141">
        <v>290.63982000000004</v>
      </c>
      <c r="N21" s="141">
        <v>391.87686200000007</v>
      </c>
      <c r="O21" s="141">
        <v>119.43023099999999</v>
      </c>
      <c r="P21" s="141">
        <v>51.775756999999999</v>
      </c>
      <c r="Q21" s="141">
        <v>574.12983600000007</v>
      </c>
      <c r="R21" s="141">
        <v>151.07506299999997</v>
      </c>
      <c r="S21" s="141">
        <v>522.46962399999984</v>
      </c>
      <c r="T21" s="141">
        <v>361.45751000000007</v>
      </c>
      <c r="U21" s="141">
        <v>3.0966739999999997</v>
      </c>
      <c r="V21" s="96"/>
      <c r="W21" s="97" t="s">
        <v>541</v>
      </c>
    </row>
    <row r="22" spans="1:23" ht="9" customHeight="1">
      <c r="A22" s="96"/>
      <c r="B22" s="97" t="s">
        <v>342</v>
      </c>
      <c r="C22" s="141">
        <v>36.65460800000001</v>
      </c>
      <c r="D22" s="141">
        <v>126.74292500000003</v>
      </c>
      <c r="E22" s="141">
        <v>42.406835000000001</v>
      </c>
      <c r="F22" s="141">
        <v>347.25770299999965</v>
      </c>
      <c r="G22" s="141">
        <v>173.53282200000004</v>
      </c>
      <c r="H22" s="141">
        <v>1626.8539919999992</v>
      </c>
      <c r="I22" s="141">
        <v>2.3298700000000001</v>
      </c>
      <c r="J22" s="141">
        <v>69.020567</v>
      </c>
      <c r="K22" s="141">
        <v>202.28836699999999</v>
      </c>
      <c r="L22" s="141">
        <v>471.07781299999971</v>
      </c>
      <c r="M22" s="141">
        <v>278.35236299999997</v>
      </c>
      <c r="N22" s="141">
        <v>336.40518499999996</v>
      </c>
      <c r="O22" s="141">
        <v>101.51268699999999</v>
      </c>
      <c r="P22" s="141">
        <v>51.245153000000002</v>
      </c>
      <c r="Q22" s="141">
        <v>522.95287899999994</v>
      </c>
      <c r="R22" s="141">
        <v>135.00586200000004</v>
      </c>
      <c r="S22" s="141">
        <v>471.43714199999988</v>
      </c>
      <c r="T22" s="141">
        <v>325.72193100000004</v>
      </c>
      <c r="U22" s="141">
        <v>2.6731200000000008</v>
      </c>
      <c r="V22" s="96"/>
      <c r="W22" s="97" t="s">
        <v>542</v>
      </c>
    </row>
    <row r="23" spans="1:23" ht="9" customHeight="1">
      <c r="A23" s="96"/>
      <c r="B23" s="97" t="s">
        <v>343</v>
      </c>
      <c r="C23" s="141">
        <v>37.676327000000015</v>
      </c>
      <c r="D23" s="141">
        <v>141.05183400000004</v>
      </c>
      <c r="E23" s="141">
        <v>39.011401000000006</v>
      </c>
      <c r="F23" s="141">
        <v>362.39455499999991</v>
      </c>
      <c r="G23" s="141">
        <v>175.74898000000002</v>
      </c>
      <c r="H23" s="141">
        <v>1645.2721329999981</v>
      </c>
      <c r="I23" s="141">
        <v>1.1097329999999999</v>
      </c>
      <c r="J23" s="141">
        <v>90.725099999999998</v>
      </c>
      <c r="K23" s="141">
        <v>182.09016700000006</v>
      </c>
      <c r="L23" s="141">
        <v>472.44696000000056</v>
      </c>
      <c r="M23" s="141">
        <v>279.15641999999991</v>
      </c>
      <c r="N23" s="141">
        <v>302.59478799999999</v>
      </c>
      <c r="O23" s="141">
        <v>111.73965000000001</v>
      </c>
      <c r="P23" s="141">
        <v>53.140146000000001</v>
      </c>
      <c r="Q23" s="141">
        <v>461.38175999999999</v>
      </c>
      <c r="R23" s="141">
        <v>137.75045699999995</v>
      </c>
      <c r="S23" s="141">
        <v>472.00564600000047</v>
      </c>
      <c r="T23" s="141">
        <v>337.44505299999997</v>
      </c>
      <c r="U23" s="141">
        <v>3.2189530000000008</v>
      </c>
      <c r="V23" s="96"/>
      <c r="W23" s="97" t="s">
        <v>543</v>
      </c>
    </row>
    <row r="24" spans="1:23" ht="9" customHeight="1">
      <c r="A24" s="96"/>
      <c r="B24" s="97" t="s">
        <v>344</v>
      </c>
      <c r="C24" s="141">
        <v>33.514476999999999</v>
      </c>
      <c r="D24" s="141">
        <v>142.48822100000007</v>
      </c>
      <c r="E24" s="141">
        <v>31.602060999999999</v>
      </c>
      <c r="F24" s="141">
        <v>348.98493999999988</v>
      </c>
      <c r="G24" s="141">
        <v>172.27302099999997</v>
      </c>
      <c r="H24" s="141">
        <v>1644.476476999997</v>
      </c>
      <c r="I24" s="141">
        <v>0.11318700000000001</v>
      </c>
      <c r="J24" s="141">
        <v>61.476171000000008</v>
      </c>
      <c r="K24" s="141">
        <v>230.76539999999997</v>
      </c>
      <c r="L24" s="141">
        <v>469.42269600000009</v>
      </c>
      <c r="M24" s="141">
        <v>274.1440580000002</v>
      </c>
      <c r="N24" s="141">
        <v>170.77044599999999</v>
      </c>
      <c r="O24" s="141">
        <v>80.042293000000001</v>
      </c>
      <c r="P24" s="141">
        <v>44.485161000000005</v>
      </c>
      <c r="Q24" s="141">
        <v>478.35676100000001</v>
      </c>
      <c r="R24" s="141">
        <v>130.81996600000002</v>
      </c>
      <c r="S24" s="141">
        <v>503.55301500000007</v>
      </c>
      <c r="T24" s="141">
        <v>321.8290429999999</v>
      </c>
      <c r="U24" s="141">
        <v>3.2627049999999995</v>
      </c>
      <c r="V24" s="96"/>
      <c r="W24" s="97" t="s">
        <v>544</v>
      </c>
    </row>
    <row r="25" spans="1:23" ht="9" customHeight="1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545</v>
      </c>
    </row>
    <row r="26" spans="1:23" ht="9" customHeight="1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546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547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548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549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3.5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/>
    <row r="65" spans="1:21" ht="9.75" customHeight="1">
      <c r="C65" s="152" t="s">
        <v>325</v>
      </c>
      <c r="L65" s="152" t="s">
        <v>596</v>
      </c>
    </row>
    <row r="66" spans="1:21" ht="13.5" thickBot="1"/>
    <row r="67" spans="1:21" ht="13.5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2:W2"/>
    <mergeCell ref="A3:W3"/>
    <mergeCell ref="C4:U4"/>
    <mergeCell ref="V4:V5"/>
    <mergeCell ref="W4:W5"/>
    <mergeCell ref="A70:U70"/>
    <mergeCell ref="C34:G34"/>
    <mergeCell ref="L34:P34"/>
    <mergeCell ref="A4:A5"/>
    <mergeCell ref="B4:B5"/>
    <mergeCell ref="A68:U68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3" sqref="A3:U3"/>
    </sheetView>
  </sheetViews>
  <sheetFormatPr defaultRowHeight="9"/>
  <cols>
    <col min="1" max="1" width="6.85546875" style="96" customWidth="1"/>
    <col min="2" max="2" width="9.85546875" style="159" bestFit="1" customWidth="1"/>
    <col min="3" max="19" width="7.42578125" style="159" customWidth="1"/>
    <col min="20" max="20" width="9.140625" style="96"/>
    <col min="21" max="16384" width="9.14062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7" t="s">
        <v>162</v>
      </c>
      <c r="B4" s="227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7" t="s">
        <v>536</v>
      </c>
      <c r="U4" s="227" t="s">
        <v>523</v>
      </c>
    </row>
    <row r="5" spans="1:21" ht="20.25" customHeight="1" thickBot="1">
      <c r="A5" s="228"/>
      <c r="B5" s="228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28"/>
      <c r="U5" s="228"/>
    </row>
    <row r="6" spans="1:21">
      <c r="A6" s="100">
        <v>2020</v>
      </c>
      <c r="B6" s="159" t="s">
        <v>339</v>
      </c>
      <c r="C6" s="101">
        <v>19.335487000000001</v>
      </c>
      <c r="D6" s="101">
        <v>99.035178999999999</v>
      </c>
      <c r="E6" s="101">
        <v>126.78523799999999</v>
      </c>
      <c r="F6" s="101">
        <v>46.380212999999998</v>
      </c>
      <c r="G6" s="101">
        <v>7.2312530000000006</v>
      </c>
      <c r="H6" s="101">
        <v>9.6367860000000007</v>
      </c>
      <c r="I6" s="101">
        <v>47.369030000000002</v>
      </c>
      <c r="J6" s="101">
        <v>53.086780000000005</v>
      </c>
      <c r="K6" s="101">
        <v>20.841026999999997</v>
      </c>
      <c r="L6" s="101">
        <v>58.960402999999999</v>
      </c>
      <c r="M6" s="101">
        <v>7.8297650000000001</v>
      </c>
      <c r="N6" s="101">
        <v>58.858221999999998</v>
      </c>
      <c r="O6" s="101">
        <v>3.9571179999999995</v>
      </c>
      <c r="P6" s="101">
        <v>0.58896700000000002</v>
      </c>
      <c r="Q6" s="101">
        <v>56.077103000000001</v>
      </c>
      <c r="R6" s="101">
        <v>38.677715000000006</v>
      </c>
      <c r="S6" s="101">
        <v>17.007091000000003</v>
      </c>
      <c r="T6" s="100">
        <v>2020</v>
      </c>
      <c r="U6" s="159" t="s">
        <v>539</v>
      </c>
    </row>
    <row r="7" spans="1:21">
      <c r="B7" s="159" t="s">
        <v>340</v>
      </c>
      <c r="C7" s="101">
        <v>17.022829999999999</v>
      </c>
      <c r="D7" s="101">
        <v>88.154398999999998</v>
      </c>
      <c r="E7" s="101">
        <v>123.68331299999997</v>
      </c>
      <c r="F7" s="101">
        <v>45.661183000000001</v>
      </c>
      <c r="G7" s="101">
        <v>6.6850310000000004</v>
      </c>
      <c r="H7" s="101">
        <v>10.130105</v>
      </c>
      <c r="I7" s="101">
        <v>42.881377000000001</v>
      </c>
      <c r="J7" s="101">
        <v>56.358054000000003</v>
      </c>
      <c r="K7" s="101">
        <v>19.236322999999999</v>
      </c>
      <c r="L7" s="101">
        <v>63.809975000000009</v>
      </c>
      <c r="M7" s="101">
        <v>8.2574869999999994</v>
      </c>
      <c r="N7" s="101">
        <v>46.493809999999996</v>
      </c>
      <c r="O7" s="101">
        <v>1.9619800000000001</v>
      </c>
      <c r="P7" s="101">
        <v>0.49001499999999998</v>
      </c>
      <c r="Q7" s="101">
        <v>53.058304999999997</v>
      </c>
      <c r="R7" s="101">
        <v>29.389194</v>
      </c>
      <c r="S7" s="101">
        <v>18.143187999999999</v>
      </c>
      <c r="U7" s="159" t="s">
        <v>540</v>
      </c>
    </row>
    <row r="8" spans="1:21">
      <c r="B8" s="159" t="s">
        <v>341</v>
      </c>
      <c r="C8" s="101">
        <v>17.279333000000001</v>
      </c>
      <c r="D8" s="101">
        <v>94.608126999999996</v>
      </c>
      <c r="E8" s="101">
        <v>167.21619899999999</v>
      </c>
      <c r="F8" s="101">
        <v>47.151575000000001</v>
      </c>
      <c r="G8" s="101">
        <v>7.5828340000000001</v>
      </c>
      <c r="H8" s="101">
        <v>9.2345480000000002</v>
      </c>
      <c r="I8" s="101">
        <v>45.707414</v>
      </c>
      <c r="J8" s="101">
        <v>57.619891999999993</v>
      </c>
      <c r="K8" s="101">
        <v>24.328986</v>
      </c>
      <c r="L8" s="101">
        <v>83.301403999999991</v>
      </c>
      <c r="M8" s="101">
        <v>8.5323859999999989</v>
      </c>
      <c r="N8" s="101">
        <v>52.046343000000007</v>
      </c>
      <c r="O8" s="101">
        <v>3.5979269999999994</v>
      </c>
      <c r="P8" s="101">
        <v>0.39144299999999999</v>
      </c>
      <c r="Q8" s="101">
        <v>54.249883999999994</v>
      </c>
      <c r="R8" s="101">
        <v>36.211703</v>
      </c>
      <c r="S8" s="101">
        <v>19.762591</v>
      </c>
      <c r="U8" s="159" t="s">
        <v>541</v>
      </c>
    </row>
    <row r="9" spans="1:21">
      <c r="B9" s="159" t="s">
        <v>342</v>
      </c>
      <c r="C9" s="101">
        <v>14.88232</v>
      </c>
      <c r="D9" s="101">
        <v>65.04419</v>
      </c>
      <c r="E9" s="101">
        <v>148.78297499999999</v>
      </c>
      <c r="F9" s="101">
        <v>37.487793000000003</v>
      </c>
      <c r="G9" s="101">
        <v>6.5902989999999999</v>
      </c>
      <c r="H9" s="101">
        <v>7.5501250000000004</v>
      </c>
      <c r="I9" s="101">
        <v>35.970762999999998</v>
      </c>
      <c r="J9" s="101">
        <v>59.520661000000004</v>
      </c>
      <c r="K9" s="101">
        <v>24.451267999999999</v>
      </c>
      <c r="L9" s="101">
        <v>62.144767000000002</v>
      </c>
      <c r="M9" s="101">
        <v>8.9343430000000001</v>
      </c>
      <c r="N9" s="101">
        <v>55.379409999999993</v>
      </c>
      <c r="O9" s="101">
        <v>2.8244230000000003</v>
      </c>
      <c r="P9" s="101">
        <v>0.27749599999999996</v>
      </c>
      <c r="Q9" s="101">
        <v>50.215281999999995</v>
      </c>
      <c r="R9" s="101">
        <v>28.027256999999999</v>
      </c>
      <c r="S9" s="101">
        <v>21.363188000000001</v>
      </c>
      <c r="U9" s="159" t="s">
        <v>542</v>
      </c>
    </row>
    <row r="10" spans="1:21">
      <c r="B10" s="159" t="s">
        <v>343</v>
      </c>
      <c r="C10" s="101">
        <v>13.170167000000001</v>
      </c>
      <c r="D10" s="101">
        <v>69.391800000000003</v>
      </c>
      <c r="E10" s="101">
        <v>130.18225899999999</v>
      </c>
      <c r="F10" s="101">
        <v>42.964507000000005</v>
      </c>
      <c r="G10" s="101">
        <v>5.6281810000000005</v>
      </c>
      <c r="H10" s="101">
        <v>8.7780559999999994</v>
      </c>
      <c r="I10" s="101">
        <v>29.330749999999998</v>
      </c>
      <c r="J10" s="101">
        <v>71.890698999999998</v>
      </c>
      <c r="K10" s="101">
        <v>24.802191000000001</v>
      </c>
      <c r="L10" s="101">
        <v>51.063786999999998</v>
      </c>
      <c r="M10" s="101">
        <v>7.6978150000000003</v>
      </c>
      <c r="N10" s="101">
        <v>85.171538999999996</v>
      </c>
      <c r="O10" s="101">
        <v>2.299064</v>
      </c>
      <c r="P10" s="101">
        <v>0.24092200000000003</v>
      </c>
      <c r="Q10" s="101">
        <v>41.789478000000003</v>
      </c>
      <c r="R10" s="101">
        <v>29.103914000000003</v>
      </c>
      <c r="S10" s="101">
        <v>15.872506000000001</v>
      </c>
      <c r="U10" s="159" t="s">
        <v>543</v>
      </c>
    </row>
    <row r="11" spans="1:21">
      <c r="B11" s="159" t="s">
        <v>344</v>
      </c>
      <c r="C11" s="101">
        <v>14.637779</v>
      </c>
      <c r="D11" s="101">
        <v>79.336455000000001</v>
      </c>
      <c r="E11" s="101">
        <v>143.25644499999999</v>
      </c>
      <c r="F11" s="101">
        <v>47.053205000000005</v>
      </c>
      <c r="G11" s="101">
        <v>6.1000990000000002</v>
      </c>
      <c r="H11" s="101">
        <v>8.8589879999999983</v>
      </c>
      <c r="I11" s="101">
        <v>24.902426000000002</v>
      </c>
      <c r="J11" s="101">
        <v>78.29019799999999</v>
      </c>
      <c r="K11" s="101">
        <v>23.434376999999998</v>
      </c>
      <c r="L11" s="101">
        <v>50.014685999999998</v>
      </c>
      <c r="M11" s="101">
        <v>8.0525420000000008</v>
      </c>
      <c r="N11" s="101">
        <v>65.60671099999999</v>
      </c>
      <c r="O11" s="101">
        <v>2.3989659999999997</v>
      </c>
      <c r="P11" s="101">
        <v>0.23982399999999998</v>
      </c>
      <c r="Q11" s="101">
        <v>40.574131999999999</v>
      </c>
      <c r="R11" s="101">
        <v>31.250035</v>
      </c>
      <c r="S11" s="101">
        <v>17.830803999999997</v>
      </c>
      <c r="U11" s="159" t="s">
        <v>544</v>
      </c>
    </row>
    <row r="12" spans="1:21">
      <c r="B12" s="159" t="s">
        <v>345</v>
      </c>
      <c r="C12" s="101">
        <v>14.904739000000001</v>
      </c>
      <c r="D12" s="101">
        <v>83.830438000000001</v>
      </c>
      <c r="E12" s="101">
        <v>135.12757400000001</v>
      </c>
      <c r="F12" s="101">
        <v>48.345106999999999</v>
      </c>
      <c r="G12" s="101">
        <v>9.0830310000000001</v>
      </c>
      <c r="H12" s="101">
        <v>10.046256</v>
      </c>
      <c r="I12" s="101">
        <v>23.297381999999999</v>
      </c>
      <c r="J12" s="101">
        <v>89.534637000000018</v>
      </c>
      <c r="K12" s="101">
        <v>24.550205999999999</v>
      </c>
      <c r="L12" s="101">
        <v>73.061141000000006</v>
      </c>
      <c r="M12" s="101">
        <v>9.4475680000000004</v>
      </c>
      <c r="N12" s="101">
        <v>90.332122999999996</v>
      </c>
      <c r="O12" s="101">
        <v>5.4450120000000002</v>
      </c>
      <c r="P12" s="101">
        <v>0.29075000000000001</v>
      </c>
      <c r="Q12" s="101">
        <v>55.062689999999996</v>
      </c>
      <c r="R12" s="101">
        <v>31.807767999999999</v>
      </c>
      <c r="S12" s="101">
        <v>16.575983000000001</v>
      </c>
      <c r="U12" s="159" t="s">
        <v>545</v>
      </c>
    </row>
    <row r="13" spans="1:21">
      <c r="B13" s="159" t="s">
        <v>346</v>
      </c>
      <c r="C13" s="101">
        <v>14.059412</v>
      </c>
      <c r="D13" s="101">
        <v>84.382559999999998</v>
      </c>
      <c r="E13" s="101">
        <v>116.96343599999999</v>
      </c>
      <c r="F13" s="101">
        <v>49.619310000000006</v>
      </c>
      <c r="G13" s="101">
        <v>4.0815660000000005</v>
      </c>
      <c r="H13" s="101">
        <v>7.1755259999999996</v>
      </c>
      <c r="I13" s="101">
        <v>23.709924999999998</v>
      </c>
      <c r="J13" s="101">
        <v>101.32129999999999</v>
      </c>
      <c r="K13" s="101">
        <v>18.253340999999999</v>
      </c>
      <c r="L13" s="101">
        <v>77.391002999999984</v>
      </c>
      <c r="M13" s="101">
        <v>7.8709069999999999</v>
      </c>
      <c r="N13" s="101">
        <v>54.343258999999989</v>
      </c>
      <c r="O13" s="101">
        <v>2.5925060000000002</v>
      </c>
      <c r="P13" s="101">
        <v>0.14274000000000001</v>
      </c>
      <c r="Q13" s="101">
        <v>49.319301000000003</v>
      </c>
      <c r="R13" s="101">
        <v>29.794308999999998</v>
      </c>
      <c r="S13" s="101">
        <v>14.734849000000002</v>
      </c>
      <c r="U13" s="159" t="s">
        <v>546</v>
      </c>
    </row>
    <row r="14" spans="1:21">
      <c r="B14" s="159" t="s">
        <v>347</v>
      </c>
      <c r="C14" s="101">
        <v>15.046132</v>
      </c>
      <c r="D14" s="101">
        <v>86.893275999999986</v>
      </c>
      <c r="E14" s="101">
        <v>139.763305</v>
      </c>
      <c r="F14" s="101">
        <v>45.365402000000003</v>
      </c>
      <c r="G14" s="101">
        <v>8.6826749999999997</v>
      </c>
      <c r="H14" s="101">
        <v>8.8757960000000011</v>
      </c>
      <c r="I14" s="101">
        <v>31.170438000000001</v>
      </c>
      <c r="J14" s="101">
        <v>104.87488599999999</v>
      </c>
      <c r="K14" s="101">
        <v>22.298923000000002</v>
      </c>
      <c r="L14" s="101">
        <v>62.577335999999988</v>
      </c>
      <c r="M14" s="101">
        <v>9.5902509999999985</v>
      </c>
      <c r="N14" s="101">
        <v>43.041706000000005</v>
      </c>
      <c r="O14" s="101">
        <v>2.5978700000000003</v>
      </c>
      <c r="P14" s="101">
        <v>0.41351599999999999</v>
      </c>
      <c r="Q14" s="101">
        <v>58.513351</v>
      </c>
      <c r="R14" s="101">
        <v>30.902909999999999</v>
      </c>
      <c r="S14" s="101">
        <v>22.310087000000003</v>
      </c>
      <c r="U14" s="159" t="s">
        <v>547</v>
      </c>
    </row>
    <row r="15" spans="1:21">
      <c r="B15" s="159" t="s">
        <v>348</v>
      </c>
      <c r="C15" s="101">
        <v>16.986052000000001</v>
      </c>
      <c r="D15" s="101">
        <v>85.735278999999991</v>
      </c>
      <c r="E15" s="101">
        <v>148.96897999999999</v>
      </c>
      <c r="F15" s="101">
        <v>46.850219000000003</v>
      </c>
      <c r="G15" s="101">
        <v>7.9325239999999999</v>
      </c>
      <c r="H15" s="101">
        <v>12.576730999999999</v>
      </c>
      <c r="I15" s="101">
        <v>36.639513000000001</v>
      </c>
      <c r="J15" s="101">
        <v>84.872985999999997</v>
      </c>
      <c r="K15" s="101">
        <v>19.767171999999999</v>
      </c>
      <c r="L15" s="101">
        <v>58.756444000000002</v>
      </c>
      <c r="M15" s="101">
        <v>8.8488969999999991</v>
      </c>
      <c r="N15" s="101">
        <v>59.478239000000002</v>
      </c>
      <c r="O15" s="101">
        <v>1.8694329999999999</v>
      </c>
      <c r="P15" s="101">
        <v>0.37245699999999998</v>
      </c>
      <c r="Q15" s="101">
        <v>69.136882999999997</v>
      </c>
      <c r="R15" s="101">
        <v>29.543449000000003</v>
      </c>
      <c r="S15" s="101">
        <v>15.742172999999999</v>
      </c>
      <c r="U15" s="159" t="s">
        <v>548</v>
      </c>
    </row>
    <row r="16" spans="1:21">
      <c r="B16" s="159" t="s">
        <v>349</v>
      </c>
      <c r="C16" s="101">
        <v>16.124782</v>
      </c>
      <c r="D16" s="101">
        <v>78.994731999999999</v>
      </c>
      <c r="E16" s="101">
        <v>149.10741399999998</v>
      </c>
      <c r="F16" s="101">
        <v>43.468827000000005</v>
      </c>
      <c r="G16" s="101">
        <v>6.5593009999999996</v>
      </c>
      <c r="H16" s="101">
        <v>12.531778000000001</v>
      </c>
      <c r="I16" s="101">
        <v>38.576548000000003</v>
      </c>
      <c r="J16" s="101">
        <v>61.224691999999997</v>
      </c>
      <c r="K16" s="101">
        <v>20.249642999999999</v>
      </c>
      <c r="L16" s="101">
        <v>57.07859400000001</v>
      </c>
      <c r="M16" s="101">
        <v>8.1906960000000009</v>
      </c>
      <c r="N16" s="101">
        <v>64.731225999999992</v>
      </c>
      <c r="O16" s="101">
        <v>2.2613069999999995</v>
      </c>
      <c r="P16" s="101">
        <v>0.54848799999999998</v>
      </c>
      <c r="Q16" s="101">
        <v>61.682932999999998</v>
      </c>
      <c r="R16" s="101">
        <v>31.151958999999998</v>
      </c>
      <c r="S16" s="101">
        <v>15.182047999999998</v>
      </c>
      <c r="U16" s="159" t="s">
        <v>549</v>
      </c>
    </row>
    <row r="17" spans="1:21">
      <c r="B17" s="159" t="s">
        <v>350</v>
      </c>
      <c r="C17" s="101">
        <v>18.345641999999998</v>
      </c>
      <c r="D17" s="101">
        <v>93.346260999999998</v>
      </c>
      <c r="E17" s="101">
        <v>131.39870199999999</v>
      </c>
      <c r="F17" s="101">
        <v>42.555869000000001</v>
      </c>
      <c r="G17" s="101">
        <v>5.225142</v>
      </c>
      <c r="H17" s="101">
        <v>14.410418</v>
      </c>
      <c r="I17" s="101">
        <v>46.366698</v>
      </c>
      <c r="J17" s="101">
        <v>64.774436000000009</v>
      </c>
      <c r="K17" s="101">
        <v>24.959612999999997</v>
      </c>
      <c r="L17" s="101">
        <v>68.913527000000002</v>
      </c>
      <c r="M17" s="101">
        <v>8.4470779999999994</v>
      </c>
      <c r="N17" s="101">
        <v>60.18333299999999</v>
      </c>
      <c r="O17" s="101">
        <v>1.977678</v>
      </c>
      <c r="P17" s="101">
        <v>0.66072600000000004</v>
      </c>
      <c r="Q17" s="101">
        <v>56.442373000000003</v>
      </c>
      <c r="R17" s="101">
        <v>30.413578000000001</v>
      </c>
      <c r="S17" s="101">
        <v>13.167594999999999</v>
      </c>
      <c r="U17" s="159" t="s">
        <v>550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13.837844</v>
      </c>
      <c r="D19" s="101">
        <v>76.340007</v>
      </c>
      <c r="E19" s="101">
        <v>108.54967600000003</v>
      </c>
      <c r="F19" s="101">
        <v>41.037958000000003</v>
      </c>
      <c r="G19" s="101">
        <v>6.2027429999999999</v>
      </c>
      <c r="H19" s="101">
        <v>9.0973869999999994</v>
      </c>
      <c r="I19" s="101">
        <v>46.142474999999997</v>
      </c>
      <c r="J19" s="101">
        <v>50.119777999999997</v>
      </c>
      <c r="K19" s="101">
        <v>22.705871000000002</v>
      </c>
      <c r="L19" s="101">
        <v>71.335808999999998</v>
      </c>
      <c r="M19" s="101">
        <v>9.3028019999999998</v>
      </c>
      <c r="N19" s="101">
        <v>66.081739999999996</v>
      </c>
      <c r="O19" s="101">
        <v>2.3801190000000005</v>
      </c>
      <c r="P19" s="101">
        <v>0.39221200000000001</v>
      </c>
      <c r="Q19" s="101">
        <v>57.006700000000002</v>
      </c>
      <c r="R19" s="101">
        <v>33.888327999999994</v>
      </c>
      <c r="S19" s="101">
        <v>16.482109999999999</v>
      </c>
      <c r="T19" s="100">
        <v>2021</v>
      </c>
      <c r="U19" s="159" t="s">
        <v>539</v>
      </c>
    </row>
    <row r="20" spans="1:21">
      <c r="B20" s="159" t="s">
        <v>340</v>
      </c>
      <c r="C20" s="101">
        <v>13.863816</v>
      </c>
      <c r="D20" s="101">
        <v>67.041944999999998</v>
      </c>
      <c r="E20" s="101">
        <v>103.160465</v>
      </c>
      <c r="F20" s="101">
        <v>41.171025</v>
      </c>
      <c r="G20" s="101">
        <v>6.8845640000000001</v>
      </c>
      <c r="H20" s="101">
        <v>10.574953000000001</v>
      </c>
      <c r="I20" s="101">
        <v>36.436160000000001</v>
      </c>
      <c r="J20" s="101">
        <v>56.954931999999999</v>
      </c>
      <c r="K20" s="101">
        <v>21.149439999999998</v>
      </c>
      <c r="L20" s="101">
        <v>61.186686000000002</v>
      </c>
      <c r="M20" s="101">
        <v>8.2719190000000005</v>
      </c>
      <c r="N20" s="101">
        <v>54.605846999999997</v>
      </c>
      <c r="O20" s="101">
        <v>2.880951</v>
      </c>
      <c r="P20" s="101">
        <v>0.44686800000000004</v>
      </c>
      <c r="Q20" s="101">
        <v>63.688327999999998</v>
      </c>
      <c r="R20" s="101">
        <v>22.923940999999999</v>
      </c>
      <c r="S20" s="101">
        <v>10.972276000000001</v>
      </c>
      <c r="U20" s="159" t="s">
        <v>540</v>
      </c>
    </row>
    <row r="21" spans="1:21">
      <c r="B21" s="159" t="s">
        <v>341</v>
      </c>
      <c r="C21" s="101">
        <v>18.703952000000001</v>
      </c>
      <c r="D21" s="101">
        <v>90.484026</v>
      </c>
      <c r="E21" s="101">
        <v>142.85614700000002</v>
      </c>
      <c r="F21" s="101">
        <v>52.042921999999997</v>
      </c>
      <c r="G21" s="101">
        <v>7.2781630000000002</v>
      </c>
      <c r="H21" s="101">
        <v>17.025205</v>
      </c>
      <c r="I21" s="101">
        <v>48.450921000000001</v>
      </c>
      <c r="J21" s="101">
        <v>70.119001999999995</v>
      </c>
      <c r="K21" s="101">
        <v>25.325510999999999</v>
      </c>
      <c r="L21" s="101">
        <v>91.330555000000004</v>
      </c>
      <c r="M21" s="101">
        <v>9.6355940000000011</v>
      </c>
      <c r="N21" s="101">
        <v>93.686103000000031</v>
      </c>
      <c r="O21" s="101">
        <v>4.0941159999999996</v>
      </c>
      <c r="P21" s="101">
        <v>0.33184599999999997</v>
      </c>
      <c r="Q21" s="101">
        <v>57.558260999999995</v>
      </c>
      <c r="R21" s="101">
        <v>29.995206000000003</v>
      </c>
      <c r="S21" s="101">
        <v>17.768953</v>
      </c>
      <c r="U21" s="159" t="s">
        <v>541</v>
      </c>
    </row>
    <row r="22" spans="1:21">
      <c r="B22" s="159" t="s">
        <v>342</v>
      </c>
      <c r="C22" s="101">
        <v>14.789678</v>
      </c>
      <c r="D22" s="101">
        <v>81.484159000000005</v>
      </c>
      <c r="E22" s="101">
        <v>141.44472500000001</v>
      </c>
      <c r="F22" s="101">
        <v>48.10727</v>
      </c>
      <c r="G22" s="101">
        <v>7.4316650000000006</v>
      </c>
      <c r="H22" s="101">
        <v>13.404849</v>
      </c>
      <c r="I22" s="101">
        <v>43.860826000000003</v>
      </c>
      <c r="J22" s="101">
        <v>71.298326000000003</v>
      </c>
      <c r="K22" s="101">
        <v>27.821171</v>
      </c>
      <c r="L22" s="101">
        <v>58.293985999999997</v>
      </c>
      <c r="M22" s="101">
        <v>9.6824060000000003</v>
      </c>
      <c r="N22" s="101">
        <v>77.949223000000003</v>
      </c>
      <c r="O22" s="101">
        <v>4.7587659999999996</v>
      </c>
      <c r="P22" s="101">
        <v>0.43396299999999999</v>
      </c>
      <c r="Q22" s="101">
        <v>68.868445000000008</v>
      </c>
      <c r="R22" s="101">
        <v>30.514578999999998</v>
      </c>
      <c r="S22" s="101">
        <v>22.01557</v>
      </c>
      <c r="U22" s="159" t="s">
        <v>542</v>
      </c>
    </row>
    <row r="23" spans="1:21">
      <c r="B23" s="159" t="s">
        <v>343</v>
      </c>
      <c r="C23" s="101">
        <v>15.125694000000001</v>
      </c>
      <c r="D23" s="101">
        <v>83.266660000000002</v>
      </c>
      <c r="E23" s="101">
        <v>150.27951300000001</v>
      </c>
      <c r="F23" s="101">
        <v>48.851528999999999</v>
      </c>
      <c r="G23" s="101">
        <v>6.4257370000000007</v>
      </c>
      <c r="H23" s="101">
        <v>10.705606999999999</v>
      </c>
      <c r="I23" s="101">
        <v>33.52449</v>
      </c>
      <c r="J23" s="101">
        <v>75.141822999999988</v>
      </c>
      <c r="K23" s="101">
        <v>25.988918999999999</v>
      </c>
      <c r="L23" s="101">
        <v>102.302346</v>
      </c>
      <c r="M23" s="101">
        <v>9.8440619999999992</v>
      </c>
      <c r="N23" s="101">
        <v>80.621380999999985</v>
      </c>
      <c r="O23" s="101">
        <v>5.1107589999999998</v>
      </c>
      <c r="P23" s="101">
        <v>0.72313700000000003</v>
      </c>
      <c r="Q23" s="101">
        <v>79.394171999999998</v>
      </c>
      <c r="R23" s="101">
        <v>31.876905000000001</v>
      </c>
      <c r="S23" s="101">
        <v>14.68309</v>
      </c>
      <c r="U23" s="159" t="s">
        <v>543</v>
      </c>
    </row>
    <row r="24" spans="1:21">
      <c r="B24" s="159" t="s">
        <v>344</v>
      </c>
      <c r="C24" s="101">
        <v>13.592830999999999</v>
      </c>
      <c r="D24" s="101">
        <v>94.211500000000001</v>
      </c>
      <c r="E24" s="101">
        <v>157.14290499999998</v>
      </c>
      <c r="F24" s="101">
        <v>48.319233999999994</v>
      </c>
      <c r="G24" s="101">
        <v>8.116969000000001</v>
      </c>
      <c r="H24" s="101">
        <v>10.998701000000001</v>
      </c>
      <c r="I24" s="101">
        <v>25.932897000000004</v>
      </c>
      <c r="J24" s="101">
        <v>74.454785000000001</v>
      </c>
      <c r="K24" s="101">
        <v>21.053238</v>
      </c>
      <c r="L24" s="101">
        <v>71.201934999999992</v>
      </c>
      <c r="M24" s="101">
        <v>9.9795350000000003</v>
      </c>
      <c r="N24" s="101">
        <v>111.70273800000001</v>
      </c>
      <c r="O24" s="101">
        <v>3.2255950000000002</v>
      </c>
      <c r="P24" s="101">
        <v>0.69098700000000002</v>
      </c>
      <c r="Q24" s="101">
        <v>62.831536</v>
      </c>
      <c r="R24" s="101">
        <v>30.636140000000001</v>
      </c>
      <c r="S24" s="101">
        <v>16.510498000000005</v>
      </c>
      <c r="U24" s="159" t="s">
        <v>544</v>
      </c>
    </row>
    <row r="25" spans="1:21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2.75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682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7" t="s">
        <v>162</v>
      </c>
      <c r="B35" s="227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7" t="s">
        <v>536</v>
      </c>
      <c r="U35" s="227" t="s">
        <v>523</v>
      </c>
    </row>
    <row r="36" spans="1:21" ht="20.25" customHeight="1" thickBot="1">
      <c r="A36" s="228"/>
      <c r="B36" s="228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28"/>
      <c r="U36" s="228"/>
    </row>
    <row r="37" spans="1:21">
      <c r="A37" s="100">
        <v>2020</v>
      </c>
      <c r="B37" s="159" t="s">
        <v>339</v>
      </c>
      <c r="C37" s="101">
        <v>18.589760000000002</v>
      </c>
      <c r="D37" s="101">
        <v>47.871887000000001</v>
      </c>
      <c r="E37" s="101">
        <v>29.600019000000003</v>
      </c>
      <c r="F37" s="101">
        <v>28.760598000000002</v>
      </c>
      <c r="G37" s="101">
        <v>35.546605</v>
      </c>
      <c r="H37" s="101">
        <v>31.488489999999999</v>
      </c>
      <c r="I37" s="101">
        <v>13.741694000000001</v>
      </c>
      <c r="J37" s="101">
        <v>17.444849000000001</v>
      </c>
      <c r="K37" s="101">
        <v>2.839172</v>
      </c>
      <c r="L37" s="101">
        <v>907.46227400000021</v>
      </c>
      <c r="M37" s="101">
        <v>42.276486000000006</v>
      </c>
      <c r="N37" s="101">
        <v>132.95486299999999</v>
      </c>
      <c r="O37" s="101">
        <v>246.35730899999999</v>
      </c>
      <c r="P37" s="101">
        <v>14.128979000000001</v>
      </c>
      <c r="Q37" s="101">
        <v>50.152091000000006</v>
      </c>
      <c r="R37" s="101">
        <v>57.664450000000002</v>
      </c>
      <c r="S37" s="101">
        <v>37.152564000000005</v>
      </c>
      <c r="T37" s="100">
        <v>2020</v>
      </c>
      <c r="U37" s="159" t="s">
        <v>539</v>
      </c>
    </row>
    <row r="38" spans="1:21">
      <c r="B38" s="159" t="s">
        <v>340</v>
      </c>
      <c r="C38" s="101">
        <v>22.187380999999998</v>
      </c>
      <c r="D38" s="101">
        <v>49.786532000000001</v>
      </c>
      <c r="E38" s="101">
        <v>29.748135999999999</v>
      </c>
      <c r="F38" s="101">
        <v>29.704231</v>
      </c>
      <c r="G38" s="101">
        <v>33.424475999999999</v>
      </c>
      <c r="H38" s="101">
        <v>24.563969999999998</v>
      </c>
      <c r="I38" s="101">
        <v>25.934048000000001</v>
      </c>
      <c r="J38" s="101">
        <v>16.051271999999997</v>
      </c>
      <c r="K38" s="101">
        <v>1.438963</v>
      </c>
      <c r="L38" s="101">
        <v>715.32047800000021</v>
      </c>
      <c r="M38" s="101">
        <v>40.739757999999995</v>
      </c>
      <c r="N38" s="101">
        <v>123.18052100000003</v>
      </c>
      <c r="O38" s="101">
        <v>242.697463</v>
      </c>
      <c r="P38" s="101">
        <v>20.252179000000002</v>
      </c>
      <c r="Q38" s="101">
        <v>50.878929999999997</v>
      </c>
      <c r="R38" s="101">
        <v>54.192578999999995</v>
      </c>
      <c r="S38" s="101">
        <v>35.543832999999999</v>
      </c>
      <c r="U38" s="159" t="s">
        <v>540</v>
      </c>
    </row>
    <row r="39" spans="1:21">
      <c r="B39" s="159" t="s">
        <v>341</v>
      </c>
      <c r="C39" s="101">
        <v>18.298303999999998</v>
      </c>
      <c r="D39" s="101">
        <v>56.354315999999997</v>
      </c>
      <c r="E39" s="101">
        <v>34.882246000000002</v>
      </c>
      <c r="F39" s="101">
        <v>35.320273999999998</v>
      </c>
      <c r="G39" s="101">
        <v>41.44164</v>
      </c>
      <c r="H39" s="101">
        <v>35.441860000000005</v>
      </c>
      <c r="I39" s="101">
        <v>22.581123000000002</v>
      </c>
      <c r="J39" s="101">
        <v>16.416502999999999</v>
      </c>
      <c r="K39" s="101">
        <v>2.3718360000000001</v>
      </c>
      <c r="L39" s="101">
        <v>665.65899200000001</v>
      </c>
      <c r="M39" s="101">
        <v>40.256700000000002</v>
      </c>
      <c r="N39" s="101">
        <v>160.506574</v>
      </c>
      <c r="O39" s="101">
        <v>264.95167000000004</v>
      </c>
      <c r="P39" s="101">
        <v>28.384262</v>
      </c>
      <c r="Q39" s="101">
        <v>55.211649999999999</v>
      </c>
      <c r="R39" s="101">
        <v>56.355795999999998</v>
      </c>
      <c r="S39" s="101">
        <v>40.481524999999998</v>
      </c>
      <c r="U39" s="159" t="s">
        <v>541</v>
      </c>
    </row>
    <row r="40" spans="1:21">
      <c r="B40" s="159" t="s">
        <v>342</v>
      </c>
      <c r="C40" s="101">
        <v>13.920445000000001</v>
      </c>
      <c r="D40" s="101">
        <v>47.645617000000001</v>
      </c>
      <c r="E40" s="101">
        <v>26.932624999999998</v>
      </c>
      <c r="F40" s="101">
        <v>33.740213000000004</v>
      </c>
      <c r="G40" s="101">
        <v>36.588456999999998</v>
      </c>
      <c r="H40" s="101">
        <v>31.532384</v>
      </c>
      <c r="I40" s="101">
        <v>24.924480000000003</v>
      </c>
      <c r="J40" s="101">
        <v>15.491377999999999</v>
      </c>
      <c r="K40" s="101">
        <v>2.7792120000000002</v>
      </c>
      <c r="L40" s="101">
        <v>402.893215</v>
      </c>
      <c r="M40" s="101">
        <v>30.455459999999999</v>
      </c>
      <c r="N40" s="101">
        <v>125.71310800000003</v>
      </c>
      <c r="O40" s="101">
        <v>234.40877700000001</v>
      </c>
      <c r="P40" s="101">
        <v>22.478341999999998</v>
      </c>
      <c r="Q40" s="101">
        <v>40.411498000000002</v>
      </c>
      <c r="R40" s="101">
        <v>35.082834999999996</v>
      </c>
      <c r="S40" s="101">
        <v>35.523351999999996</v>
      </c>
      <c r="U40" s="159" t="s">
        <v>542</v>
      </c>
    </row>
    <row r="41" spans="1:21">
      <c r="B41" s="159" t="s">
        <v>343</v>
      </c>
      <c r="C41" s="101">
        <v>14.655234999999999</v>
      </c>
      <c r="D41" s="101">
        <v>43.888752000000004</v>
      </c>
      <c r="E41" s="101">
        <v>27.415176000000002</v>
      </c>
      <c r="F41" s="101">
        <v>36.329146000000001</v>
      </c>
      <c r="G41" s="101">
        <v>32.225321000000001</v>
      </c>
      <c r="H41" s="101">
        <v>27.912464</v>
      </c>
      <c r="I41" s="101">
        <v>21.110257999999998</v>
      </c>
      <c r="J41" s="101">
        <v>14.603873999999999</v>
      </c>
      <c r="K41" s="101">
        <v>1.5867019999999998</v>
      </c>
      <c r="L41" s="101">
        <v>182.14627400000001</v>
      </c>
      <c r="M41" s="101">
        <v>27.931208999999999</v>
      </c>
      <c r="N41" s="101">
        <v>101.19823999999998</v>
      </c>
      <c r="O41" s="101">
        <v>252.242683</v>
      </c>
      <c r="P41" s="101">
        <v>15.706348999999999</v>
      </c>
      <c r="Q41" s="101">
        <v>39.246772</v>
      </c>
      <c r="R41" s="101">
        <v>37.780017999999998</v>
      </c>
      <c r="S41" s="101">
        <v>35.030703000000003</v>
      </c>
      <c r="U41" s="159" t="s">
        <v>543</v>
      </c>
    </row>
    <row r="42" spans="1:21">
      <c r="B42" s="159" t="s">
        <v>344</v>
      </c>
      <c r="C42" s="101">
        <v>12.832244000000001</v>
      </c>
      <c r="D42" s="101">
        <v>45.714018000000003</v>
      </c>
      <c r="E42" s="101">
        <v>30.080047999999998</v>
      </c>
      <c r="F42" s="101">
        <v>46.203443</v>
      </c>
      <c r="G42" s="101">
        <v>39.120776999999997</v>
      </c>
      <c r="H42" s="101">
        <v>37.830747000000002</v>
      </c>
      <c r="I42" s="101">
        <v>18.342586000000001</v>
      </c>
      <c r="J42" s="101">
        <v>16.619674</v>
      </c>
      <c r="K42" s="101">
        <v>1.421271</v>
      </c>
      <c r="L42" s="101">
        <v>310.10222300000004</v>
      </c>
      <c r="M42" s="101">
        <v>26.925311999999995</v>
      </c>
      <c r="N42" s="101">
        <v>112.04169299999998</v>
      </c>
      <c r="O42" s="101">
        <v>246.228306</v>
      </c>
      <c r="P42" s="101">
        <v>12.84553</v>
      </c>
      <c r="Q42" s="101">
        <v>42.154251000000002</v>
      </c>
      <c r="R42" s="101">
        <v>48.899647999999999</v>
      </c>
      <c r="S42" s="101">
        <v>38.447429</v>
      </c>
      <c r="U42" s="159" t="s">
        <v>544</v>
      </c>
    </row>
    <row r="43" spans="1:21">
      <c r="B43" s="159" t="s">
        <v>345</v>
      </c>
      <c r="C43" s="101">
        <v>13.447139</v>
      </c>
      <c r="D43" s="101">
        <v>45.610631999999995</v>
      </c>
      <c r="E43" s="101">
        <v>32.422269</v>
      </c>
      <c r="F43" s="101">
        <v>47.670645999999998</v>
      </c>
      <c r="G43" s="101">
        <v>46.774760999999998</v>
      </c>
      <c r="H43" s="101">
        <v>36.414090999999999</v>
      </c>
      <c r="I43" s="101">
        <v>18.606745</v>
      </c>
      <c r="J43" s="101">
        <v>15.497244999999999</v>
      </c>
      <c r="K43" s="101">
        <v>2.1168819999999999</v>
      </c>
      <c r="L43" s="101">
        <v>420.77557499999995</v>
      </c>
      <c r="M43" s="101">
        <v>27.931972000000002</v>
      </c>
      <c r="N43" s="101">
        <v>113.41645</v>
      </c>
      <c r="O43" s="101">
        <v>244.98554199999998</v>
      </c>
      <c r="P43" s="101">
        <v>16.955971999999999</v>
      </c>
      <c r="Q43" s="101">
        <v>52.750152</v>
      </c>
      <c r="R43" s="101">
        <v>53.338045000000001</v>
      </c>
      <c r="S43" s="101">
        <v>43.396455999999993</v>
      </c>
      <c r="U43" s="159" t="s">
        <v>545</v>
      </c>
    </row>
    <row r="44" spans="1:21">
      <c r="B44" s="159" t="s">
        <v>346</v>
      </c>
      <c r="C44" s="101">
        <v>15.329912</v>
      </c>
      <c r="D44" s="101">
        <v>46.637764000000004</v>
      </c>
      <c r="E44" s="101">
        <v>29.749383999999999</v>
      </c>
      <c r="F44" s="101">
        <v>39.296942999999999</v>
      </c>
      <c r="G44" s="101">
        <v>43.549576999999999</v>
      </c>
      <c r="H44" s="101">
        <v>36.859453999999999</v>
      </c>
      <c r="I44" s="101">
        <v>22.668387000000003</v>
      </c>
      <c r="J44" s="101">
        <v>13.39565</v>
      </c>
      <c r="K44" s="101">
        <v>1.2968440000000001</v>
      </c>
      <c r="L44" s="101">
        <v>465.26798600000012</v>
      </c>
      <c r="M44" s="101">
        <v>28.147293000000001</v>
      </c>
      <c r="N44" s="101">
        <v>101.35305200000001</v>
      </c>
      <c r="O44" s="101">
        <v>182.813084</v>
      </c>
      <c r="P44" s="101">
        <v>12.025713999999999</v>
      </c>
      <c r="Q44" s="101">
        <v>42.158604999999994</v>
      </c>
      <c r="R44" s="101">
        <v>44.164141000000001</v>
      </c>
      <c r="S44" s="101">
        <v>36.140723999999999</v>
      </c>
      <c r="U44" s="159" t="s">
        <v>546</v>
      </c>
    </row>
    <row r="45" spans="1:21">
      <c r="B45" s="159" t="s">
        <v>347</v>
      </c>
      <c r="C45" s="101">
        <v>30.235581</v>
      </c>
      <c r="D45" s="101">
        <v>50.257393</v>
      </c>
      <c r="E45" s="101">
        <v>30.053388999999999</v>
      </c>
      <c r="F45" s="101">
        <v>38.862881000000002</v>
      </c>
      <c r="G45" s="101">
        <v>48.249402999999994</v>
      </c>
      <c r="H45" s="101">
        <v>37.194820000000007</v>
      </c>
      <c r="I45" s="101">
        <v>16.554345000000001</v>
      </c>
      <c r="J45" s="101">
        <v>17.446981000000001</v>
      </c>
      <c r="K45" s="101">
        <v>1.5414639999999999</v>
      </c>
      <c r="L45" s="101">
        <v>492.97764299999994</v>
      </c>
      <c r="M45" s="101">
        <v>39.579226000000006</v>
      </c>
      <c r="N45" s="101">
        <v>128.082075</v>
      </c>
      <c r="O45" s="101">
        <v>209.74512299999998</v>
      </c>
      <c r="P45" s="101">
        <v>12.843887</v>
      </c>
      <c r="Q45" s="101">
        <v>54.215119999999999</v>
      </c>
      <c r="R45" s="101">
        <v>54.581865000000001</v>
      </c>
      <c r="S45" s="101">
        <v>43.088929</v>
      </c>
      <c r="U45" s="159" t="s">
        <v>547</v>
      </c>
    </row>
    <row r="46" spans="1:21">
      <c r="B46" s="159" t="s">
        <v>348</v>
      </c>
      <c r="C46" s="101">
        <v>36.960257999999996</v>
      </c>
      <c r="D46" s="101">
        <v>54.647464999999997</v>
      </c>
      <c r="E46" s="101">
        <v>32.790908000000002</v>
      </c>
      <c r="F46" s="101">
        <v>34.590398</v>
      </c>
      <c r="G46" s="101">
        <v>42.123352999999994</v>
      </c>
      <c r="H46" s="101">
        <v>35.958862999999994</v>
      </c>
      <c r="I46" s="101">
        <v>20.505741999999998</v>
      </c>
      <c r="J46" s="101">
        <v>18.552564</v>
      </c>
      <c r="K46" s="101">
        <v>2.1355589999999998</v>
      </c>
      <c r="L46" s="101">
        <v>488.74266599999999</v>
      </c>
      <c r="M46" s="101">
        <v>27.587657</v>
      </c>
      <c r="N46" s="101">
        <v>110.33692400000001</v>
      </c>
      <c r="O46" s="101">
        <v>252.08952799999997</v>
      </c>
      <c r="P46" s="101">
        <v>13.945071</v>
      </c>
      <c r="Q46" s="101">
        <v>56.637172999999997</v>
      </c>
      <c r="R46" s="101">
        <v>59.832728000000003</v>
      </c>
      <c r="S46" s="101">
        <v>50.399595999999995</v>
      </c>
      <c r="U46" s="159" t="s">
        <v>548</v>
      </c>
    </row>
    <row r="47" spans="1:21">
      <c r="B47" s="159" t="s">
        <v>349</v>
      </c>
      <c r="C47" s="101">
        <v>22.146122999999999</v>
      </c>
      <c r="D47" s="101">
        <v>53.434139999999999</v>
      </c>
      <c r="E47" s="101">
        <v>32.328749999999999</v>
      </c>
      <c r="F47" s="101">
        <v>31.238424000000002</v>
      </c>
      <c r="G47" s="101">
        <v>41.606693999999997</v>
      </c>
      <c r="H47" s="101">
        <v>34.262169</v>
      </c>
      <c r="I47" s="101">
        <v>18.937401000000001</v>
      </c>
      <c r="J47" s="101">
        <v>16.170226</v>
      </c>
      <c r="K47" s="101">
        <v>1.259363</v>
      </c>
      <c r="L47" s="101">
        <v>358.157332</v>
      </c>
      <c r="M47" s="101">
        <v>33.229197999999997</v>
      </c>
      <c r="N47" s="101">
        <v>132.479377</v>
      </c>
      <c r="O47" s="101">
        <v>255.404302</v>
      </c>
      <c r="P47" s="101">
        <v>15.206908</v>
      </c>
      <c r="Q47" s="101">
        <v>53.114719000000001</v>
      </c>
      <c r="R47" s="101">
        <v>53.024397999999998</v>
      </c>
      <c r="S47" s="101">
        <v>40.048673999999998</v>
      </c>
      <c r="U47" s="159" t="s">
        <v>549</v>
      </c>
    </row>
    <row r="48" spans="1:21">
      <c r="B48" s="159" t="s">
        <v>350</v>
      </c>
      <c r="C48" s="101">
        <v>16.700858</v>
      </c>
      <c r="D48" s="101">
        <v>48.586052000000002</v>
      </c>
      <c r="E48" s="101">
        <v>32.563420000000001</v>
      </c>
      <c r="F48" s="101">
        <v>32.409041000000002</v>
      </c>
      <c r="G48" s="101">
        <v>33.828842000000002</v>
      </c>
      <c r="H48" s="101">
        <v>36.673822000000001</v>
      </c>
      <c r="I48" s="101">
        <v>16.672107999999998</v>
      </c>
      <c r="J48" s="101">
        <v>15.213414</v>
      </c>
      <c r="K48" s="101">
        <v>1.3760829999999999</v>
      </c>
      <c r="L48" s="101">
        <v>445.69223</v>
      </c>
      <c r="M48" s="101">
        <v>29.735425999999997</v>
      </c>
      <c r="N48" s="101">
        <v>148.17796099999998</v>
      </c>
      <c r="O48" s="101">
        <v>201.70120800000001</v>
      </c>
      <c r="P48" s="101">
        <v>16.521103</v>
      </c>
      <c r="Q48" s="101">
        <v>46.185918000000001</v>
      </c>
      <c r="R48" s="101">
        <v>49.987026999999998</v>
      </c>
      <c r="S48" s="101">
        <v>40.110337000000001</v>
      </c>
      <c r="U48" s="159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14.456792</v>
      </c>
      <c r="D50" s="101">
        <v>47.477936</v>
      </c>
      <c r="E50" s="101">
        <v>27.159079999999999</v>
      </c>
      <c r="F50" s="101">
        <v>26.568294000000002</v>
      </c>
      <c r="G50" s="101">
        <v>27.982248999999999</v>
      </c>
      <c r="H50" s="101">
        <v>33.627414000000002</v>
      </c>
      <c r="I50" s="101">
        <v>21.116723</v>
      </c>
      <c r="J50" s="101">
        <v>15.554273000000002</v>
      </c>
      <c r="K50" s="101">
        <v>1.610471</v>
      </c>
      <c r="L50" s="101">
        <v>489.47185899999999</v>
      </c>
      <c r="M50" s="101">
        <v>33.632657999999992</v>
      </c>
      <c r="N50" s="101">
        <v>125.409334</v>
      </c>
      <c r="O50" s="101">
        <v>213.68138200000001</v>
      </c>
      <c r="P50" s="101">
        <v>15.885222000000001</v>
      </c>
      <c r="Q50" s="101">
        <v>49.409618000000002</v>
      </c>
      <c r="R50" s="101">
        <v>41.976811999999995</v>
      </c>
      <c r="S50" s="101">
        <v>35.638866</v>
      </c>
      <c r="T50" s="100">
        <v>2021</v>
      </c>
      <c r="U50" s="159" t="s">
        <v>539</v>
      </c>
    </row>
    <row r="51" spans="1:21">
      <c r="B51" s="159" t="s">
        <v>340</v>
      </c>
      <c r="C51" s="101">
        <v>19.343116000000002</v>
      </c>
      <c r="D51" s="101">
        <v>47.505108999999997</v>
      </c>
      <c r="E51" s="101">
        <v>27.927854</v>
      </c>
      <c r="F51" s="101">
        <v>31.895341000000002</v>
      </c>
      <c r="G51" s="101">
        <v>27.766659999999998</v>
      </c>
      <c r="H51" s="101">
        <v>32.658091999999996</v>
      </c>
      <c r="I51" s="101">
        <v>22.839917</v>
      </c>
      <c r="J51" s="101">
        <v>15.608449</v>
      </c>
      <c r="K51" s="101">
        <v>1.359569</v>
      </c>
      <c r="L51" s="101">
        <v>599.6816510000001</v>
      </c>
      <c r="M51" s="101">
        <v>43.063660999999996</v>
      </c>
      <c r="N51" s="101">
        <v>123.26820800000002</v>
      </c>
      <c r="O51" s="101">
        <v>239.840373</v>
      </c>
      <c r="P51" s="101">
        <v>16.083669</v>
      </c>
      <c r="Q51" s="101">
        <v>56.463754999999999</v>
      </c>
      <c r="R51" s="101">
        <v>38.988557999999998</v>
      </c>
      <c r="S51" s="101">
        <v>36.556287000000005</v>
      </c>
      <c r="U51" s="159" t="s">
        <v>540</v>
      </c>
    </row>
    <row r="52" spans="1:21">
      <c r="B52" s="159" t="s">
        <v>341</v>
      </c>
      <c r="C52" s="101">
        <v>17.515193</v>
      </c>
      <c r="D52" s="101">
        <v>55.437635</v>
      </c>
      <c r="E52" s="101">
        <v>34.358499999999999</v>
      </c>
      <c r="F52" s="101">
        <v>41.454774</v>
      </c>
      <c r="G52" s="101">
        <v>39.062877</v>
      </c>
      <c r="H52" s="101">
        <v>38.769591999999996</v>
      </c>
      <c r="I52" s="101">
        <v>28.197291</v>
      </c>
      <c r="J52" s="101">
        <v>19.860731999999999</v>
      </c>
      <c r="K52" s="101">
        <v>2.0711140000000001</v>
      </c>
      <c r="L52" s="101">
        <v>606.28971300000012</v>
      </c>
      <c r="M52" s="101">
        <v>42.435914999999994</v>
      </c>
      <c r="N52" s="101">
        <v>165.83230100000003</v>
      </c>
      <c r="O52" s="101">
        <v>284.70427799999999</v>
      </c>
      <c r="P52" s="101">
        <v>37.272233</v>
      </c>
      <c r="Q52" s="101">
        <v>62.656125000000003</v>
      </c>
      <c r="R52" s="101">
        <v>50.872202999999999</v>
      </c>
      <c r="S52" s="101">
        <v>45.514950999999996</v>
      </c>
      <c r="U52" s="159" t="s">
        <v>541</v>
      </c>
    </row>
    <row r="53" spans="1:21">
      <c r="B53" s="159" t="s">
        <v>342</v>
      </c>
      <c r="C53" s="101">
        <v>17.002694999999999</v>
      </c>
      <c r="D53" s="101">
        <v>49.874552999999999</v>
      </c>
      <c r="E53" s="101">
        <v>32.395518000000003</v>
      </c>
      <c r="F53" s="101">
        <v>42.233699000000001</v>
      </c>
      <c r="G53" s="101">
        <v>38.068469</v>
      </c>
      <c r="H53" s="101">
        <v>36.099414000000003</v>
      </c>
      <c r="I53" s="101">
        <v>18.694227000000001</v>
      </c>
      <c r="J53" s="101">
        <v>20.208289000000001</v>
      </c>
      <c r="K53" s="101">
        <v>1.8803489999999998</v>
      </c>
      <c r="L53" s="101">
        <v>653.52055099999984</v>
      </c>
      <c r="M53" s="101">
        <v>51.273223000000002</v>
      </c>
      <c r="N53" s="101">
        <v>151.47257399999995</v>
      </c>
      <c r="O53" s="101">
        <v>266.88316500000002</v>
      </c>
      <c r="P53" s="101">
        <v>23.620749000000004</v>
      </c>
      <c r="Q53" s="101">
        <v>60.115721000000008</v>
      </c>
      <c r="R53" s="101">
        <v>54.571370999999999</v>
      </c>
      <c r="S53" s="101">
        <v>41.355196999999997</v>
      </c>
      <c r="U53" s="159" t="s">
        <v>542</v>
      </c>
    </row>
    <row r="54" spans="1:21">
      <c r="B54" s="159" t="s">
        <v>343</v>
      </c>
      <c r="C54" s="101">
        <v>13.359594000000001</v>
      </c>
      <c r="D54" s="101">
        <v>48.953758999999998</v>
      </c>
      <c r="E54" s="101">
        <v>32.537830999999997</v>
      </c>
      <c r="F54" s="101">
        <v>43.784333000000004</v>
      </c>
      <c r="G54" s="101">
        <v>40.142111999999997</v>
      </c>
      <c r="H54" s="101">
        <v>32.486176999999998</v>
      </c>
      <c r="I54" s="101">
        <v>23.139491</v>
      </c>
      <c r="J54" s="101">
        <v>15.604690999999999</v>
      </c>
      <c r="K54" s="101">
        <v>2.5217780000000003</v>
      </c>
      <c r="L54" s="101">
        <v>725.03954099999999</v>
      </c>
      <c r="M54" s="101">
        <v>40.818939</v>
      </c>
      <c r="N54" s="101">
        <v>172.26900199999994</v>
      </c>
      <c r="O54" s="101">
        <v>252.58739800000001</v>
      </c>
      <c r="P54" s="101">
        <v>19.436630000000001</v>
      </c>
      <c r="Q54" s="101">
        <v>60.775799999999997</v>
      </c>
      <c r="R54" s="101">
        <v>55.090879000000001</v>
      </c>
      <c r="S54" s="101">
        <v>38.015472000000003</v>
      </c>
      <c r="U54" s="159" t="s">
        <v>543</v>
      </c>
    </row>
    <row r="55" spans="1:21">
      <c r="B55" s="159" t="s">
        <v>344</v>
      </c>
      <c r="C55" s="101">
        <v>14.292111999999999</v>
      </c>
      <c r="D55" s="101">
        <v>49.810906000000003</v>
      </c>
      <c r="E55" s="101">
        <v>36.840689999999995</v>
      </c>
      <c r="F55" s="101">
        <v>48.498120999999998</v>
      </c>
      <c r="G55" s="101">
        <v>48.601916000000003</v>
      </c>
      <c r="H55" s="101">
        <v>39.173617</v>
      </c>
      <c r="I55" s="101">
        <v>26.49324</v>
      </c>
      <c r="J55" s="101">
        <v>18.594259000000001</v>
      </c>
      <c r="K55" s="101">
        <v>2.0923400000000001</v>
      </c>
      <c r="L55" s="101">
        <v>628.23642199999995</v>
      </c>
      <c r="M55" s="101">
        <v>40.219383000000001</v>
      </c>
      <c r="N55" s="101">
        <v>152.96093200000001</v>
      </c>
      <c r="O55" s="101">
        <v>293.41287299999999</v>
      </c>
      <c r="P55" s="101">
        <v>22.978067000000003</v>
      </c>
      <c r="Q55" s="101">
        <v>56.047181000000002</v>
      </c>
      <c r="R55" s="101">
        <v>55.295316999999997</v>
      </c>
      <c r="S55" s="101">
        <v>39.528900999999998</v>
      </c>
      <c r="U55" s="159" t="s">
        <v>544</v>
      </c>
    </row>
    <row r="56" spans="1:21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682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7" t="s">
        <v>162</v>
      </c>
      <c r="B66" s="227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7" t="s">
        <v>536</v>
      </c>
      <c r="U66" s="227" t="s">
        <v>523</v>
      </c>
    </row>
    <row r="67" spans="1:21" ht="20.25" customHeight="1" thickBot="1">
      <c r="A67" s="228"/>
      <c r="B67" s="228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28"/>
      <c r="U67" s="228"/>
    </row>
    <row r="68" spans="1:21">
      <c r="A68" s="100">
        <v>2020</v>
      </c>
      <c r="B68" s="159" t="s">
        <v>339</v>
      </c>
      <c r="C68" s="101">
        <v>8.272532</v>
      </c>
      <c r="D68" s="101">
        <v>1.7794719999999999</v>
      </c>
      <c r="E68" s="101">
        <v>3.0716610000000002</v>
      </c>
      <c r="F68" s="101">
        <v>153.104432</v>
      </c>
      <c r="G68" s="101">
        <v>286.28045299999991</v>
      </c>
      <c r="H68" s="101">
        <v>83.661293000000001</v>
      </c>
      <c r="I68" s="101">
        <v>30.880212</v>
      </c>
      <c r="J68" s="101">
        <v>35.324562999999998</v>
      </c>
      <c r="K68" s="101">
        <v>0.72200700000000007</v>
      </c>
      <c r="L68" s="101">
        <v>69.602851999999999</v>
      </c>
      <c r="M68" s="101">
        <v>9.6420449999999995</v>
      </c>
      <c r="N68" s="101">
        <v>0.87305299999999997</v>
      </c>
      <c r="O68" s="101">
        <v>8.9913080000000001</v>
      </c>
      <c r="P68" s="101">
        <v>89.506382000000002</v>
      </c>
      <c r="Q68" s="101">
        <v>12.004824000000001</v>
      </c>
      <c r="R68" s="101">
        <v>0.41195900000000002</v>
      </c>
      <c r="S68" s="101">
        <v>7.4189210000000001</v>
      </c>
      <c r="T68" s="100">
        <v>2020</v>
      </c>
      <c r="U68" s="159" t="s">
        <v>539</v>
      </c>
    </row>
    <row r="69" spans="1:21">
      <c r="B69" s="159" t="s">
        <v>340</v>
      </c>
      <c r="C69" s="101">
        <v>8.3765719999999995</v>
      </c>
      <c r="D69" s="101">
        <v>1.63042</v>
      </c>
      <c r="E69" s="101">
        <v>3.3627819999999997</v>
      </c>
      <c r="F69" s="101">
        <v>134.47678000000002</v>
      </c>
      <c r="G69" s="101">
        <v>284.18670300000002</v>
      </c>
      <c r="H69" s="101">
        <v>83.533484000000001</v>
      </c>
      <c r="I69" s="101">
        <v>28.107744</v>
      </c>
      <c r="J69" s="101">
        <v>34.141564000000002</v>
      </c>
      <c r="K69" s="101">
        <v>0.76200599999999996</v>
      </c>
      <c r="L69" s="101">
        <v>70.230982000000012</v>
      </c>
      <c r="M69" s="101">
        <v>15.925146</v>
      </c>
      <c r="N69" s="101">
        <v>0.65445799999999998</v>
      </c>
      <c r="O69" s="101">
        <v>4.6531409999999997</v>
      </c>
      <c r="P69" s="101">
        <v>90.80189399999999</v>
      </c>
      <c r="Q69" s="101">
        <v>10.786248000000001</v>
      </c>
      <c r="R69" s="101">
        <v>0.40340300000000001</v>
      </c>
      <c r="S69" s="101">
        <v>8.6085360000000009</v>
      </c>
      <c r="U69" s="159" t="s">
        <v>540</v>
      </c>
    </row>
    <row r="70" spans="1:21">
      <c r="B70" s="159" t="s">
        <v>341</v>
      </c>
      <c r="C70" s="101">
        <v>8.1978910000000003</v>
      </c>
      <c r="D70" s="101">
        <v>0.99705899999999992</v>
      </c>
      <c r="E70" s="101">
        <v>3.315671</v>
      </c>
      <c r="F70" s="101">
        <v>152.42796900000002</v>
      </c>
      <c r="G70" s="101">
        <v>297.14029100000005</v>
      </c>
      <c r="H70" s="101">
        <v>71.883974999999992</v>
      </c>
      <c r="I70" s="101">
        <v>29.319376999999999</v>
      </c>
      <c r="J70" s="101">
        <v>19.192622999999998</v>
      </c>
      <c r="K70" s="101">
        <v>0.94459899999999997</v>
      </c>
      <c r="L70" s="101">
        <v>69.387179000000003</v>
      </c>
      <c r="M70" s="101">
        <v>14.815702000000002</v>
      </c>
      <c r="N70" s="101">
        <v>0.55580799999999997</v>
      </c>
      <c r="O70" s="101">
        <v>7.7566560000000004</v>
      </c>
      <c r="P70" s="101">
        <v>94.474247000000005</v>
      </c>
      <c r="Q70" s="101">
        <v>12.466858</v>
      </c>
      <c r="R70" s="101">
        <v>0.56741900000000001</v>
      </c>
      <c r="S70" s="101">
        <v>8.2841710000000006</v>
      </c>
      <c r="U70" s="159" t="s">
        <v>541</v>
      </c>
    </row>
    <row r="71" spans="1:21">
      <c r="B71" s="159" t="s">
        <v>342</v>
      </c>
      <c r="C71" s="101">
        <v>6.5817329999999998</v>
      </c>
      <c r="D71" s="101">
        <v>0.46186700000000003</v>
      </c>
      <c r="E71" s="101">
        <v>1.9171670000000001</v>
      </c>
      <c r="F71" s="101">
        <v>84.821095</v>
      </c>
      <c r="G71" s="101">
        <v>232.06833</v>
      </c>
      <c r="H71" s="101">
        <v>46.095141999999996</v>
      </c>
      <c r="I71" s="101">
        <v>16.477439</v>
      </c>
      <c r="J71" s="101">
        <v>9.4623620000000024</v>
      </c>
      <c r="K71" s="101">
        <v>0.58604100000000003</v>
      </c>
      <c r="L71" s="101">
        <v>56.169852000000006</v>
      </c>
      <c r="M71" s="101">
        <v>11.074910000000001</v>
      </c>
      <c r="N71" s="101">
        <v>0.29891900000000005</v>
      </c>
      <c r="O71" s="101">
        <v>6.4005690000000008</v>
      </c>
      <c r="P71" s="101">
        <v>82.033852999999993</v>
      </c>
      <c r="Q71" s="101">
        <v>8.6194500000000005</v>
      </c>
      <c r="R71" s="101">
        <v>0.309367</v>
      </c>
      <c r="S71" s="101">
        <v>4.0650409999999999</v>
      </c>
      <c r="U71" s="159" t="s">
        <v>542</v>
      </c>
    </row>
    <row r="72" spans="1:21">
      <c r="B72" s="159" t="s">
        <v>343</v>
      </c>
      <c r="C72" s="101">
        <v>7.1876280000000001</v>
      </c>
      <c r="D72" s="101">
        <v>0.76016499999999998</v>
      </c>
      <c r="E72" s="101">
        <v>1.7566630000000001</v>
      </c>
      <c r="F72" s="101">
        <v>96.793427999999992</v>
      </c>
      <c r="G72" s="101">
        <v>237.86511000000002</v>
      </c>
      <c r="H72" s="101">
        <v>49.195456999999998</v>
      </c>
      <c r="I72" s="101">
        <v>23.567079000000003</v>
      </c>
      <c r="J72" s="101">
        <v>11.867465999999997</v>
      </c>
      <c r="K72" s="101">
        <v>0.28274500000000002</v>
      </c>
      <c r="L72" s="101">
        <v>69.922940999999994</v>
      </c>
      <c r="M72" s="101">
        <v>13.967416</v>
      </c>
      <c r="N72" s="101">
        <v>0.48698399999999997</v>
      </c>
      <c r="O72" s="101">
        <v>6.3565360000000002</v>
      </c>
      <c r="P72" s="101">
        <v>74.180367000000004</v>
      </c>
      <c r="Q72" s="101">
        <v>10.997344</v>
      </c>
      <c r="R72" s="101">
        <v>0.31956400000000001</v>
      </c>
      <c r="S72" s="101">
        <v>5.0527569999999997</v>
      </c>
      <c r="U72" s="159" t="s">
        <v>543</v>
      </c>
    </row>
    <row r="73" spans="1:21">
      <c r="B73" s="159" t="s">
        <v>344</v>
      </c>
      <c r="C73" s="101">
        <v>7.4506120000000005</v>
      </c>
      <c r="D73" s="101">
        <v>0.66696599999999995</v>
      </c>
      <c r="E73" s="101">
        <v>1.9548210000000001</v>
      </c>
      <c r="F73" s="101">
        <v>121.721142</v>
      </c>
      <c r="G73" s="101">
        <v>261.50496300000003</v>
      </c>
      <c r="H73" s="101">
        <v>59.408311999999995</v>
      </c>
      <c r="I73" s="101">
        <v>23.427014</v>
      </c>
      <c r="J73" s="101">
        <v>16.623105999999996</v>
      </c>
      <c r="K73" s="101">
        <v>0.67835299999999998</v>
      </c>
      <c r="L73" s="101">
        <v>57.475548000000003</v>
      </c>
      <c r="M73" s="101">
        <v>12.686959999999999</v>
      </c>
      <c r="N73" s="101">
        <v>0.67543200000000003</v>
      </c>
      <c r="O73" s="101">
        <v>2.5475699999999999</v>
      </c>
      <c r="P73" s="101">
        <v>80.420185000000004</v>
      </c>
      <c r="Q73" s="101">
        <v>10.71036</v>
      </c>
      <c r="R73" s="101">
        <v>0.85520799999999997</v>
      </c>
      <c r="S73" s="101">
        <v>8.7649859999999986</v>
      </c>
      <c r="U73" s="159" t="s">
        <v>544</v>
      </c>
    </row>
    <row r="74" spans="1:21">
      <c r="B74" s="159" t="s">
        <v>345</v>
      </c>
      <c r="C74" s="101">
        <v>8.8735970000000002</v>
      </c>
      <c r="D74" s="101">
        <v>1.0380420000000001</v>
      </c>
      <c r="E74" s="101">
        <v>2.5974409999999999</v>
      </c>
      <c r="F74" s="101">
        <v>141.898819</v>
      </c>
      <c r="G74" s="101">
        <v>304.03797799999995</v>
      </c>
      <c r="H74" s="101">
        <v>69.661552</v>
      </c>
      <c r="I74" s="101">
        <v>21.578171000000001</v>
      </c>
      <c r="J74" s="101">
        <v>22.403894999999999</v>
      </c>
      <c r="K74" s="101">
        <v>0.706789</v>
      </c>
      <c r="L74" s="101">
        <v>62.624767999999996</v>
      </c>
      <c r="M74" s="101">
        <v>18.543841999999998</v>
      </c>
      <c r="N74" s="101">
        <v>0.77984699999999996</v>
      </c>
      <c r="O74" s="101">
        <v>3.966326</v>
      </c>
      <c r="P74" s="101">
        <v>84.152419000000009</v>
      </c>
      <c r="Q74" s="101">
        <v>11.929043999999999</v>
      </c>
      <c r="R74" s="101">
        <v>0.44978899999999999</v>
      </c>
      <c r="S74" s="101">
        <v>9.6455150000000014</v>
      </c>
      <c r="U74" s="159" t="s">
        <v>545</v>
      </c>
    </row>
    <row r="75" spans="1:21">
      <c r="B75" s="159" t="s">
        <v>346</v>
      </c>
      <c r="C75" s="101">
        <v>6.2929709999999996</v>
      </c>
      <c r="D75" s="101">
        <v>0.48944399999999999</v>
      </c>
      <c r="E75" s="101">
        <v>2.4193210000000001</v>
      </c>
      <c r="F75" s="101">
        <v>90.723645000000005</v>
      </c>
      <c r="G75" s="101">
        <v>235.43246599999998</v>
      </c>
      <c r="H75" s="101">
        <v>65.524001999999996</v>
      </c>
      <c r="I75" s="101">
        <v>12.015158000000001</v>
      </c>
      <c r="J75" s="101">
        <v>22.359224000000001</v>
      </c>
      <c r="K75" s="101">
        <v>0.34497</v>
      </c>
      <c r="L75" s="101">
        <v>42.513989000000002</v>
      </c>
      <c r="M75" s="101">
        <v>10.680529999999999</v>
      </c>
      <c r="N75" s="101">
        <v>0.75016899999999997</v>
      </c>
      <c r="O75" s="101">
        <v>7.1578890000000008</v>
      </c>
      <c r="P75" s="101">
        <v>69.906045999999989</v>
      </c>
      <c r="Q75" s="101">
        <v>11.383410999999999</v>
      </c>
      <c r="R75" s="101">
        <v>0.34844400000000003</v>
      </c>
      <c r="S75" s="101">
        <v>4.8632230000000005</v>
      </c>
      <c r="U75" s="159" t="s">
        <v>546</v>
      </c>
    </row>
    <row r="76" spans="1:21">
      <c r="B76" s="159" t="s">
        <v>347</v>
      </c>
      <c r="C76" s="101">
        <v>8.9191920000000007</v>
      </c>
      <c r="D76" s="101">
        <v>1.275128</v>
      </c>
      <c r="E76" s="101">
        <v>2.6337460000000004</v>
      </c>
      <c r="F76" s="101">
        <v>155.216151</v>
      </c>
      <c r="G76" s="101">
        <v>297.090371</v>
      </c>
      <c r="H76" s="101">
        <v>86.772712999999982</v>
      </c>
      <c r="I76" s="101">
        <v>23.305183000000003</v>
      </c>
      <c r="J76" s="101">
        <v>22.559927999999999</v>
      </c>
      <c r="K76" s="101">
        <v>0.48577300000000001</v>
      </c>
      <c r="L76" s="101">
        <v>61.846268999999992</v>
      </c>
      <c r="M76" s="101">
        <v>37.349999000000004</v>
      </c>
      <c r="N76" s="101">
        <v>0.62606600000000001</v>
      </c>
      <c r="O76" s="101">
        <v>3.6630710000000004</v>
      </c>
      <c r="P76" s="101">
        <v>89.366737999999998</v>
      </c>
      <c r="Q76" s="101">
        <v>14.424673</v>
      </c>
      <c r="R76" s="101">
        <v>0.39525899999999997</v>
      </c>
      <c r="S76" s="101">
        <v>8.574603999999999</v>
      </c>
      <c r="U76" s="159" t="s">
        <v>547</v>
      </c>
    </row>
    <row r="77" spans="1:21">
      <c r="B77" s="159" t="s">
        <v>348</v>
      </c>
      <c r="C77" s="101">
        <v>9.6465220000000009</v>
      </c>
      <c r="D77" s="101">
        <v>1.474667</v>
      </c>
      <c r="E77" s="101">
        <v>3.2925589999999998</v>
      </c>
      <c r="F77" s="101">
        <v>174.14737</v>
      </c>
      <c r="G77" s="101">
        <v>296.36405100000002</v>
      </c>
      <c r="H77" s="101">
        <v>89.338107000000008</v>
      </c>
      <c r="I77" s="101">
        <v>27.936875000000001</v>
      </c>
      <c r="J77" s="101">
        <v>24.323314</v>
      </c>
      <c r="K77" s="101">
        <v>0.80873600000000012</v>
      </c>
      <c r="L77" s="101">
        <v>59.503341000000006</v>
      </c>
      <c r="M77" s="101">
        <v>15.435144000000001</v>
      </c>
      <c r="N77" s="101">
        <v>0.81428900000000004</v>
      </c>
      <c r="O77" s="101">
        <v>7.1176780000000006</v>
      </c>
      <c r="P77" s="101">
        <v>86.450090999999986</v>
      </c>
      <c r="Q77" s="101">
        <v>15.852459999999999</v>
      </c>
      <c r="R77" s="101">
        <v>0.471219</v>
      </c>
      <c r="S77" s="101">
        <v>7.8862120000000004</v>
      </c>
      <c r="U77" s="159" t="s">
        <v>548</v>
      </c>
    </row>
    <row r="78" spans="1:21">
      <c r="B78" s="159" t="s">
        <v>349</v>
      </c>
      <c r="C78" s="101">
        <v>8.5045819999999992</v>
      </c>
      <c r="D78" s="101">
        <v>1.6765559999999999</v>
      </c>
      <c r="E78" s="101">
        <v>2.850835</v>
      </c>
      <c r="F78" s="101">
        <v>188.85206600000001</v>
      </c>
      <c r="G78" s="101">
        <v>291.21615200000002</v>
      </c>
      <c r="H78" s="101">
        <v>86.001745</v>
      </c>
      <c r="I78" s="101">
        <v>28.131541000000002</v>
      </c>
      <c r="J78" s="101">
        <v>25.624957999999999</v>
      </c>
      <c r="K78" s="101">
        <v>0.44931300000000002</v>
      </c>
      <c r="L78" s="101">
        <v>66.006819999999991</v>
      </c>
      <c r="M78" s="101">
        <v>12.503135</v>
      </c>
      <c r="N78" s="101">
        <v>0.78889999999999993</v>
      </c>
      <c r="O78" s="101">
        <v>8.4119489999999999</v>
      </c>
      <c r="P78" s="101">
        <v>85.946460000000002</v>
      </c>
      <c r="Q78" s="101">
        <v>13.690455999999999</v>
      </c>
      <c r="R78" s="101">
        <v>0.31512000000000001</v>
      </c>
      <c r="S78" s="101">
        <v>4.8903549999999996</v>
      </c>
      <c r="U78" s="159" t="s">
        <v>549</v>
      </c>
    </row>
    <row r="79" spans="1:21">
      <c r="B79" s="159" t="s">
        <v>350</v>
      </c>
      <c r="C79" s="101">
        <v>7.4636179999999994</v>
      </c>
      <c r="D79" s="101">
        <v>1.7112160000000001</v>
      </c>
      <c r="E79" s="101">
        <v>3.0324019999999998</v>
      </c>
      <c r="F79" s="101">
        <v>137.442465</v>
      </c>
      <c r="G79" s="101">
        <v>264.72765900000002</v>
      </c>
      <c r="H79" s="101">
        <v>75.712766999999985</v>
      </c>
      <c r="I79" s="101">
        <v>19.052515</v>
      </c>
      <c r="J79" s="101">
        <v>34.339575999999994</v>
      </c>
      <c r="K79" s="101">
        <v>0.53368499999999996</v>
      </c>
      <c r="L79" s="101">
        <v>55.409202000000001</v>
      </c>
      <c r="M79" s="101">
        <v>12.963168</v>
      </c>
      <c r="N79" s="101">
        <v>0.59129699999999996</v>
      </c>
      <c r="O79" s="101">
        <v>3.7800860000000003</v>
      </c>
      <c r="P79" s="101">
        <v>75.347297999999995</v>
      </c>
      <c r="Q79" s="101">
        <v>16.021073000000001</v>
      </c>
      <c r="R79" s="101">
        <v>0.29141799999999995</v>
      </c>
      <c r="S79" s="101">
        <v>3.870876</v>
      </c>
      <c r="U79" s="159" t="s">
        <v>550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8.5398800000000001</v>
      </c>
      <c r="D81" s="101">
        <v>1.045814</v>
      </c>
      <c r="E81" s="101">
        <v>2.512518</v>
      </c>
      <c r="F81" s="101">
        <v>182.01464799999999</v>
      </c>
      <c r="G81" s="101">
        <v>283.90811099999996</v>
      </c>
      <c r="H81" s="101">
        <v>76.304541</v>
      </c>
      <c r="I81" s="101">
        <v>24.137752999999996</v>
      </c>
      <c r="J81" s="101">
        <v>17.891112000000003</v>
      </c>
      <c r="K81" s="101">
        <v>0.38736599999999999</v>
      </c>
      <c r="L81" s="101">
        <v>65.715126999999981</v>
      </c>
      <c r="M81" s="101">
        <v>10.171878</v>
      </c>
      <c r="N81" s="101">
        <v>0.63020200000000004</v>
      </c>
      <c r="O81" s="101">
        <v>5.4778519999999995</v>
      </c>
      <c r="P81" s="101">
        <v>78.106735999999998</v>
      </c>
      <c r="Q81" s="101">
        <v>14.943741999999999</v>
      </c>
      <c r="R81" s="101">
        <v>0.17633200000000002</v>
      </c>
      <c r="S81" s="101">
        <v>3.7400369999999996</v>
      </c>
      <c r="T81" s="100">
        <v>2021</v>
      </c>
      <c r="U81" s="159" t="s">
        <v>539</v>
      </c>
    </row>
    <row r="82" spans="1:21">
      <c r="B82" s="159" t="s">
        <v>340</v>
      </c>
      <c r="C82" s="101">
        <v>9.1024729999999998</v>
      </c>
      <c r="D82" s="101">
        <v>1.5160439999999999</v>
      </c>
      <c r="E82" s="101">
        <v>2.3895370000000002</v>
      </c>
      <c r="F82" s="101">
        <v>166.046831</v>
      </c>
      <c r="G82" s="101">
        <v>313.41882600000002</v>
      </c>
      <c r="H82" s="101">
        <v>82.691355000000016</v>
      </c>
      <c r="I82" s="101">
        <v>20.399493999999997</v>
      </c>
      <c r="J82" s="101">
        <v>17.229892</v>
      </c>
      <c r="K82" s="101">
        <v>0.26928400000000002</v>
      </c>
      <c r="L82" s="101">
        <v>57.444203999999999</v>
      </c>
      <c r="M82" s="101">
        <v>12.131451</v>
      </c>
      <c r="N82" s="101">
        <v>0.46146100000000001</v>
      </c>
      <c r="O82" s="101">
        <v>6.9669850000000002</v>
      </c>
      <c r="P82" s="101">
        <v>86.089358000000004</v>
      </c>
      <c r="Q82" s="101">
        <v>9.0650479999999991</v>
      </c>
      <c r="R82" s="101">
        <v>0.28448699999999999</v>
      </c>
      <c r="S82" s="101">
        <v>4.1554149999999996</v>
      </c>
      <c r="U82" s="159" t="s">
        <v>540</v>
      </c>
    </row>
    <row r="83" spans="1:21">
      <c r="B83" s="159" t="s">
        <v>341</v>
      </c>
      <c r="C83" s="101">
        <v>9.5798639999999988</v>
      </c>
      <c r="D83" s="101">
        <v>1.4350369999999999</v>
      </c>
      <c r="E83" s="101">
        <v>3.3086170000000004</v>
      </c>
      <c r="F83" s="101">
        <v>168.82671300000001</v>
      </c>
      <c r="G83" s="101">
        <v>372.06914900000004</v>
      </c>
      <c r="H83" s="101">
        <v>86.209088000000008</v>
      </c>
      <c r="I83" s="101">
        <v>28.102356999999998</v>
      </c>
      <c r="J83" s="101">
        <v>21.716540999999999</v>
      </c>
      <c r="K83" s="101">
        <v>0.72965799999999992</v>
      </c>
      <c r="L83" s="101">
        <v>82.119316000000012</v>
      </c>
      <c r="M83" s="101">
        <v>16.652090000000001</v>
      </c>
      <c r="N83" s="101">
        <v>0.42319999999999997</v>
      </c>
      <c r="O83" s="101">
        <v>7.2253730000000003</v>
      </c>
      <c r="P83" s="101">
        <v>96.766967999999991</v>
      </c>
      <c r="Q83" s="101">
        <v>11.582635</v>
      </c>
      <c r="R83" s="101">
        <v>0.38162799999999997</v>
      </c>
      <c r="S83" s="101">
        <v>6.3699250000000003</v>
      </c>
      <c r="U83" s="159" t="s">
        <v>541</v>
      </c>
    </row>
    <row r="84" spans="1:21">
      <c r="B84" s="159" t="s">
        <v>342</v>
      </c>
      <c r="C84" s="101">
        <v>9.1329510000000003</v>
      </c>
      <c r="D84" s="101">
        <v>0.96850400000000003</v>
      </c>
      <c r="E84" s="101">
        <v>2.5059400000000003</v>
      </c>
      <c r="F84" s="101">
        <v>170.479883</v>
      </c>
      <c r="G84" s="101">
        <v>367.50271200000003</v>
      </c>
      <c r="H84" s="101">
        <v>86.221852000000041</v>
      </c>
      <c r="I84" s="101">
        <v>31.717896000000003</v>
      </c>
      <c r="J84" s="101">
        <v>18.277853</v>
      </c>
      <c r="K84" s="101">
        <v>0.66086499999999992</v>
      </c>
      <c r="L84" s="101">
        <v>79.426337000000004</v>
      </c>
      <c r="M84" s="101">
        <v>13.332203</v>
      </c>
      <c r="N84" s="101">
        <v>0.738784</v>
      </c>
      <c r="O84" s="101">
        <v>7.1940030000000004</v>
      </c>
      <c r="P84" s="101">
        <v>90.972452999999987</v>
      </c>
      <c r="Q84" s="101">
        <v>13.636253</v>
      </c>
      <c r="R84" s="101">
        <v>0.40175900000000003</v>
      </c>
      <c r="S84" s="101">
        <v>6.6434160000000002</v>
      </c>
      <c r="U84" s="159" t="s">
        <v>542</v>
      </c>
    </row>
    <row r="85" spans="1:21">
      <c r="B85" s="159" t="s">
        <v>343</v>
      </c>
      <c r="C85" s="101">
        <v>9.1711940000000016</v>
      </c>
      <c r="D85" s="101">
        <v>1.0388189999999999</v>
      </c>
      <c r="E85" s="101">
        <v>2.7579189999999998</v>
      </c>
      <c r="F85" s="101">
        <v>163.01755600000001</v>
      </c>
      <c r="G85" s="101">
        <v>370.45466500000003</v>
      </c>
      <c r="H85" s="101">
        <v>87.060524000000015</v>
      </c>
      <c r="I85" s="101">
        <v>32.442279999999997</v>
      </c>
      <c r="J85" s="101">
        <v>21.049904999999995</v>
      </c>
      <c r="K85" s="101">
        <v>0.93171699999999991</v>
      </c>
      <c r="L85" s="101">
        <v>71.571573999999998</v>
      </c>
      <c r="M85" s="101">
        <v>13.272021000000001</v>
      </c>
      <c r="N85" s="101">
        <v>0.84060400000000002</v>
      </c>
      <c r="O85" s="101">
        <v>8.0615959999999998</v>
      </c>
      <c r="P85" s="101">
        <v>96.803737999999996</v>
      </c>
      <c r="Q85" s="101">
        <v>11.472648</v>
      </c>
      <c r="R85" s="101">
        <v>0.30644700000000002</v>
      </c>
      <c r="S85" s="101">
        <v>9.9047650000000012</v>
      </c>
      <c r="U85" s="159" t="s">
        <v>543</v>
      </c>
    </row>
    <row r="86" spans="1:21">
      <c r="B86" s="159" t="s">
        <v>344</v>
      </c>
      <c r="C86" s="101">
        <v>10.487959</v>
      </c>
      <c r="D86" s="101">
        <v>1.026008</v>
      </c>
      <c r="E86" s="101">
        <v>3.2610449999999997</v>
      </c>
      <c r="F86" s="101">
        <v>177.494339</v>
      </c>
      <c r="G86" s="101">
        <v>389.78269399999999</v>
      </c>
      <c r="H86" s="101">
        <v>87.408320000000032</v>
      </c>
      <c r="I86" s="101">
        <v>24.175066000000001</v>
      </c>
      <c r="J86" s="101">
        <v>21.375490999999997</v>
      </c>
      <c r="K86" s="101">
        <v>0.80648300000000006</v>
      </c>
      <c r="L86" s="101">
        <v>72.188886999999994</v>
      </c>
      <c r="M86" s="101">
        <v>14.954329999999999</v>
      </c>
      <c r="N86" s="101">
        <v>1.0770999999999999</v>
      </c>
      <c r="O86" s="101">
        <v>7.4196639999999991</v>
      </c>
      <c r="P86" s="101">
        <v>103.644902</v>
      </c>
      <c r="Q86" s="101">
        <v>11.328139</v>
      </c>
      <c r="R86" s="101">
        <v>0.31077399999999999</v>
      </c>
      <c r="S86" s="101">
        <v>11.805612</v>
      </c>
      <c r="U86" s="159" t="s">
        <v>544</v>
      </c>
    </row>
    <row r="87" spans="1:21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682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7" t="s">
        <v>162</v>
      </c>
      <c r="B97" s="227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7" t="s">
        <v>536</v>
      </c>
      <c r="U97" s="227" t="s">
        <v>523</v>
      </c>
    </row>
    <row r="98" spans="1:21" ht="20.25" customHeight="1" thickBot="1">
      <c r="A98" s="228"/>
      <c r="B98" s="228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28"/>
      <c r="U98" s="228"/>
    </row>
    <row r="99" spans="1:21">
      <c r="A99" s="100">
        <v>2020</v>
      </c>
      <c r="B99" s="159" t="s">
        <v>339</v>
      </c>
      <c r="C99" s="101">
        <v>45.810961999999989</v>
      </c>
      <c r="D99" s="101">
        <v>9.4316390000000006</v>
      </c>
      <c r="E99" s="101">
        <v>30.356286999999998</v>
      </c>
      <c r="F99" s="101">
        <v>21.928607999999997</v>
      </c>
      <c r="G99" s="101">
        <v>9.039377</v>
      </c>
      <c r="H99" s="101">
        <v>5.8680580000000004</v>
      </c>
      <c r="I99" s="101">
        <v>4.2439359999999997</v>
      </c>
      <c r="J99" s="101">
        <v>12.17797</v>
      </c>
      <c r="K99" s="101">
        <v>9.1602870000000003</v>
      </c>
      <c r="L99" s="101">
        <v>104.59058299999998</v>
      </c>
      <c r="M99" s="101">
        <v>108.77956599999999</v>
      </c>
      <c r="N99" s="101">
        <v>16.683703000000001</v>
      </c>
      <c r="O99" s="101">
        <v>85.915905000000009</v>
      </c>
      <c r="P99" s="101">
        <v>3.9835919999999994</v>
      </c>
      <c r="Q99" s="101">
        <v>1.6298079999999999</v>
      </c>
      <c r="R99" s="101">
        <v>2.3683190000000001</v>
      </c>
      <c r="S99" s="101">
        <v>19.363630999999998</v>
      </c>
      <c r="T99" s="100">
        <v>2020</v>
      </c>
      <c r="U99" s="159" t="s">
        <v>539</v>
      </c>
    </row>
    <row r="100" spans="1:21">
      <c r="B100" s="159" t="s">
        <v>340</v>
      </c>
      <c r="C100" s="101">
        <v>45.222917999999993</v>
      </c>
      <c r="D100" s="101">
        <v>7.6448</v>
      </c>
      <c r="E100" s="101">
        <v>31.286484999999999</v>
      </c>
      <c r="F100" s="101">
        <v>19.713441000000003</v>
      </c>
      <c r="G100" s="101">
        <v>10.248421</v>
      </c>
      <c r="H100" s="101">
        <v>5.6129500000000005</v>
      </c>
      <c r="I100" s="101">
        <v>3.3724859999999994</v>
      </c>
      <c r="J100" s="101">
        <v>12.467545000000001</v>
      </c>
      <c r="K100" s="101">
        <v>8.005706</v>
      </c>
      <c r="L100" s="101">
        <v>79.600825000000015</v>
      </c>
      <c r="M100" s="101">
        <v>98.29852799999999</v>
      </c>
      <c r="N100" s="101">
        <v>15.833591</v>
      </c>
      <c r="O100" s="101">
        <v>73.650372999999973</v>
      </c>
      <c r="P100" s="101">
        <v>3.4069989999999999</v>
      </c>
      <c r="Q100" s="101">
        <v>1.5848090000000001</v>
      </c>
      <c r="R100" s="101">
        <v>1.8720980000000003</v>
      </c>
      <c r="S100" s="101">
        <v>18.901429</v>
      </c>
      <c r="U100" s="159" t="s">
        <v>540</v>
      </c>
    </row>
    <row r="101" spans="1:21">
      <c r="B101" s="159" t="s">
        <v>341</v>
      </c>
      <c r="C101" s="101">
        <v>51.321123000000014</v>
      </c>
      <c r="D101" s="101">
        <v>5.8297359999999996</v>
      </c>
      <c r="E101" s="101">
        <v>29.762118000000001</v>
      </c>
      <c r="F101" s="101">
        <v>20.188034000000002</v>
      </c>
      <c r="G101" s="101">
        <v>9.1842290000000002</v>
      </c>
      <c r="H101" s="101">
        <v>4.6255800000000002</v>
      </c>
      <c r="I101" s="101">
        <v>3.7555509999999996</v>
      </c>
      <c r="J101" s="101">
        <v>11.296468999999998</v>
      </c>
      <c r="K101" s="101">
        <v>6.8448639999999994</v>
      </c>
      <c r="L101" s="101">
        <v>56.564653999999997</v>
      </c>
      <c r="M101" s="101">
        <v>57.384329000000008</v>
      </c>
      <c r="N101" s="101">
        <v>20.120884999999991</v>
      </c>
      <c r="O101" s="101">
        <v>50.489855999999996</v>
      </c>
      <c r="P101" s="101">
        <v>2.29854</v>
      </c>
      <c r="Q101" s="101">
        <v>1.2123349999999999</v>
      </c>
      <c r="R101" s="101">
        <v>1.6750280000000002</v>
      </c>
      <c r="S101" s="101">
        <v>21.104041000000002</v>
      </c>
      <c r="U101" s="159" t="s">
        <v>541</v>
      </c>
    </row>
    <row r="102" spans="1:21">
      <c r="B102" s="159" t="s">
        <v>342</v>
      </c>
      <c r="C102" s="101">
        <v>32.851993</v>
      </c>
      <c r="D102" s="101">
        <v>5.4325840000000003</v>
      </c>
      <c r="E102" s="101">
        <v>17.330419000000003</v>
      </c>
      <c r="F102" s="101">
        <v>15.891753999999999</v>
      </c>
      <c r="G102" s="101">
        <v>6.8381270000000001</v>
      </c>
      <c r="H102" s="101">
        <v>3.4577970000000002</v>
      </c>
      <c r="I102" s="101">
        <v>2.1595789999999999</v>
      </c>
      <c r="J102" s="101">
        <v>6.6673619999999998</v>
      </c>
      <c r="K102" s="101">
        <v>3.8488539999999993</v>
      </c>
      <c r="L102" s="101">
        <v>28.525824999999998</v>
      </c>
      <c r="M102" s="101">
        <v>25.532926</v>
      </c>
      <c r="N102" s="101">
        <v>77.100607999999937</v>
      </c>
      <c r="O102" s="101">
        <v>21.674110000000002</v>
      </c>
      <c r="P102" s="101">
        <v>1.3123260000000001</v>
      </c>
      <c r="Q102" s="101">
        <v>1.012337</v>
      </c>
      <c r="R102" s="101">
        <v>0.94998199999999988</v>
      </c>
      <c r="S102" s="101">
        <v>15.838636999999999</v>
      </c>
      <c r="U102" s="159" t="s">
        <v>542</v>
      </c>
    </row>
    <row r="103" spans="1:21">
      <c r="B103" s="159" t="s">
        <v>343</v>
      </c>
      <c r="C103" s="101">
        <v>20.315770999999998</v>
      </c>
      <c r="D103" s="101">
        <v>4.5786159999999994</v>
      </c>
      <c r="E103" s="101">
        <v>18.192748999999996</v>
      </c>
      <c r="F103" s="101">
        <v>13.038334000000003</v>
      </c>
      <c r="G103" s="101">
        <v>8.8355769999999989</v>
      </c>
      <c r="H103" s="101">
        <v>3.137689</v>
      </c>
      <c r="I103" s="101">
        <v>3.6729740000000004</v>
      </c>
      <c r="J103" s="101">
        <v>8.3982729999999997</v>
      </c>
      <c r="K103" s="101">
        <v>5.6942940000000002</v>
      </c>
      <c r="L103" s="101">
        <v>35.586033999999998</v>
      </c>
      <c r="M103" s="101">
        <v>40.431947000000008</v>
      </c>
      <c r="N103" s="101">
        <v>110.67535900000001</v>
      </c>
      <c r="O103" s="101">
        <v>29.243863999999999</v>
      </c>
      <c r="P103" s="101">
        <v>1.8131810000000002</v>
      </c>
      <c r="Q103" s="101">
        <v>1.366749</v>
      </c>
      <c r="R103" s="101">
        <v>1.1892040000000001</v>
      </c>
      <c r="S103" s="101">
        <v>16.475645</v>
      </c>
      <c r="U103" s="159" t="s">
        <v>543</v>
      </c>
    </row>
    <row r="104" spans="1:21">
      <c r="B104" s="159" t="s">
        <v>344</v>
      </c>
      <c r="C104" s="101">
        <v>26.949259000000009</v>
      </c>
      <c r="D104" s="101">
        <v>3.2340209999999994</v>
      </c>
      <c r="E104" s="101">
        <v>19.952633000000006</v>
      </c>
      <c r="F104" s="101">
        <v>13.235998</v>
      </c>
      <c r="G104" s="101">
        <v>10.552751000000001</v>
      </c>
      <c r="H104" s="101">
        <v>4.2442539999999997</v>
      </c>
      <c r="I104" s="101">
        <v>3.7514389999999995</v>
      </c>
      <c r="J104" s="101">
        <v>9.475638</v>
      </c>
      <c r="K104" s="101">
        <v>6.2312259999999995</v>
      </c>
      <c r="L104" s="101">
        <v>59.159374999999997</v>
      </c>
      <c r="M104" s="101">
        <v>62.738407000000002</v>
      </c>
      <c r="N104" s="101">
        <v>57.673564999999975</v>
      </c>
      <c r="O104" s="101">
        <v>49.507522000000009</v>
      </c>
      <c r="P104" s="101">
        <v>2.69217</v>
      </c>
      <c r="Q104" s="101">
        <v>1.340212</v>
      </c>
      <c r="R104" s="101">
        <v>1.37476</v>
      </c>
      <c r="S104" s="101">
        <v>18.669001999999999</v>
      </c>
      <c r="U104" s="159" t="s">
        <v>544</v>
      </c>
    </row>
    <row r="105" spans="1:21">
      <c r="B105" s="159" t="s">
        <v>345</v>
      </c>
      <c r="C105" s="101">
        <v>34.143822999999998</v>
      </c>
      <c r="D105" s="101">
        <v>3.3337050000000001</v>
      </c>
      <c r="E105" s="101">
        <v>25.555600000000005</v>
      </c>
      <c r="F105" s="101">
        <v>18.441475999999994</v>
      </c>
      <c r="G105" s="101">
        <v>10.825172000000002</v>
      </c>
      <c r="H105" s="101">
        <v>6.2984559999999998</v>
      </c>
      <c r="I105" s="101">
        <v>4.030996</v>
      </c>
      <c r="J105" s="101">
        <v>11.649691999999998</v>
      </c>
      <c r="K105" s="101">
        <v>8.4359020000000005</v>
      </c>
      <c r="L105" s="101">
        <v>80.211496000000011</v>
      </c>
      <c r="M105" s="101">
        <v>81.021420000000006</v>
      </c>
      <c r="N105" s="101">
        <v>30.719455000000004</v>
      </c>
      <c r="O105" s="101">
        <v>61.130571999999987</v>
      </c>
      <c r="P105" s="101">
        <v>2.7088489999999998</v>
      </c>
      <c r="Q105" s="101">
        <v>1.445873</v>
      </c>
      <c r="R105" s="101">
        <v>2.0380599999999998</v>
      </c>
      <c r="S105" s="101">
        <v>20.213301999999999</v>
      </c>
      <c r="U105" s="159" t="s">
        <v>545</v>
      </c>
    </row>
    <row r="106" spans="1:21">
      <c r="B106" s="159" t="s">
        <v>346</v>
      </c>
      <c r="C106" s="101">
        <v>23.799465999999985</v>
      </c>
      <c r="D106" s="101">
        <v>1.4435509999999998</v>
      </c>
      <c r="E106" s="101">
        <v>15.807312000000001</v>
      </c>
      <c r="F106" s="101">
        <v>11.895981999999997</v>
      </c>
      <c r="G106" s="101">
        <v>7.935903999999999</v>
      </c>
      <c r="H106" s="101">
        <v>5.5352880000000004</v>
      </c>
      <c r="I106" s="101">
        <v>3.0905249999999995</v>
      </c>
      <c r="J106" s="101">
        <v>7.6237009999999987</v>
      </c>
      <c r="K106" s="101">
        <v>5.3613730000000004</v>
      </c>
      <c r="L106" s="101">
        <v>88.134465999999989</v>
      </c>
      <c r="M106" s="101">
        <v>84.213917999999993</v>
      </c>
      <c r="N106" s="101">
        <v>26.06733599999999</v>
      </c>
      <c r="O106" s="101">
        <v>60.697648999999998</v>
      </c>
      <c r="P106" s="101">
        <v>3.2777880000000001</v>
      </c>
      <c r="Q106" s="101">
        <v>0.6323430000000001</v>
      </c>
      <c r="R106" s="101">
        <v>2.3049169999999997</v>
      </c>
      <c r="S106" s="101">
        <v>14.972844</v>
      </c>
      <c r="U106" s="159" t="s">
        <v>546</v>
      </c>
    </row>
    <row r="107" spans="1:21">
      <c r="B107" s="159" t="s">
        <v>347</v>
      </c>
      <c r="C107" s="101">
        <v>46.760193000000001</v>
      </c>
      <c r="D107" s="101">
        <v>4.3930230000000003</v>
      </c>
      <c r="E107" s="101">
        <v>26.003374000000001</v>
      </c>
      <c r="F107" s="101">
        <v>19.640658000000002</v>
      </c>
      <c r="G107" s="101">
        <v>11.347961000000002</v>
      </c>
      <c r="H107" s="101">
        <v>6.5094899999999996</v>
      </c>
      <c r="I107" s="101">
        <v>4.8046060000000015</v>
      </c>
      <c r="J107" s="101">
        <v>12.460329999999999</v>
      </c>
      <c r="K107" s="101">
        <v>7.327331</v>
      </c>
      <c r="L107" s="101">
        <v>97.561230999999992</v>
      </c>
      <c r="M107" s="101">
        <v>91.278846000000001</v>
      </c>
      <c r="N107" s="101">
        <v>25.735295000000001</v>
      </c>
      <c r="O107" s="101">
        <v>65.159829000000002</v>
      </c>
      <c r="P107" s="101">
        <v>3.2864709999999997</v>
      </c>
      <c r="Q107" s="101">
        <v>1.1734810000000002</v>
      </c>
      <c r="R107" s="101">
        <v>1.947317</v>
      </c>
      <c r="S107" s="101">
        <v>20.662215</v>
      </c>
      <c r="U107" s="159" t="s">
        <v>547</v>
      </c>
    </row>
    <row r="108" spans="1:21">
      <c r="B108" s="159" t="s">
        <v>348</v>
      </c>
      <c r="C108" s="101">
        <v>49.122488000000025</v>
      </c>
      <c r="D108" s="101">
        <v>5.7963799999999992</v>
      </c>
      <c r="E108" s="101">
        <v>27.410723000000001</v>
      </c>
      <c r="F108" s="101">
        <v>19.500532</v>
      </c>
      <c r="G108" s="101">
        <v>12.034772999999999</v>
      </c>
      <c r="H108" s="101">
        <v>7.4394669999999996</v>
      </c>
      <c r="I108" s="101">
        <v>4.5933570000000001</v>
      </c>
      <c r="J108" s="101">
        <v>11.809146</v>
      </c>
      <c r="K108" s="101">
        <v>8.9292790000000011</v>
      </c>
      <c r="L108" s="101">
        <v>102.470628</v>
      </c>
      <c r="M108" s="101">
        <v>88.647641999999991</v>
      </c>
      <c r="N108" s="101">
        <v>29.101734999999998</v>
      </c>
      <c r="O108" s="101">
        <v>62.988184000000004</v>
      </c>
      <c r="P108" s="101">
        <v>3.2570220000000001</v>
      </c>
      <c r="Q108" s="101">
        <v>1.6317359999999999</v>
      </c>
      <c r="R108" s="101">
        <v>2.1632920000000002</v>
      </c>
      <c r="S108" s="101">
        <v>22.799295000000001</v>
      </c>
      <c r="U108" s="159" t="s">
        <v>548</v>
      </c>
    </row>
    <row r="109" spans="1:21">
      <c r="B109" s="159" t="s">
        <v>349</v>
      </c>
      <c r="C109" s="101">
        <v>49.627810000000053</v>
      </c>
      <c r="D109" s="101">
        <v>4.9320659999999998</v>
      </c>
      <c r="E109" s="101">
        <v>22.016835</v>
      </c>
      <c r="F109" s="101">
        <v>16.368367000000003</v>
      </c>
      <c r="G109" s="101">
        <v>10.357037000000002</v>
      </c>
      <c r="H109" s="101">
        <v>5.7083759999999995</v>
      </c>
      <c r="I109" s="101">
        <v>4.1315970000000002</v>
      </c>
      <c r="J109" s="101">
        <v>10.267654</v>
      </c>
      <c r="K109" s="101">
        <v>7.9703239999999997</v>
      </c>
      <c r="L109" s="101">
        <v>85.342998999999992</v>
      </c>
      <c r="M109" s="101">
        <v>69.367868000000001</v>
      </c>
      <c r="N109" s="101">
        <v>24.170356999999996</v>
      </c>
      <c r="O109" s="101">
        <v>49.232966000000005</v>
      </c>
      <c r="P109" s="101">
        <v>2.6950599999999998</v>
      </c>
      <c r="Q109" s="101">
        <v>0.82817399999999997</v>
      </c>
      <c r="R109" s="101">
        <v>1.4402159999999999</v>
      </c>
      <c r="S109" s="101">
        <v>22.157376999999997</v>
      </c>
      <c r="U109" s="159" t="s">
        <v>549</v>
      </c>
    </row>
    <row r="110" spans="1:21">
      <c r="B110" s="159" t="s">
        <v>350</v>
      </c>
      <c r="C110" s="101">
        <v>38.811296999999989</v>
      </c>
      <c r="D110" s="101">
        <v>5.1116859999999997</v>
      </c>
      <c r="E110" s="101">
        <v>21.803695000000001</v>
      </c>
      <c r="F110" s="101">
        <v>15.943403</v>
      </c>
      <c r="G110" s="101">
        <v>9.5470660000000009</v>
      </c>
      <c r="H110" s="101">
        <v>6.0877740000000005</v>
      </c>
      <c r="I110" s="101">
        <v>3.1848339999999999</v>
      </c>
      <c r="J110" s="101">
        <v>8.6462679999999992</v>
      </c>
      <c r="K110" s="101">
        <v>6.4404110000000001</v>
      </c>
      <c r="L110" s="101">
        <v>94.403137999999984</v>
      </c>
      <c r="M110" s="101">
        <v>83.380161999999999</v>
      </c>
      <c r="N110" s="101">
        <v>24.274141</v>
      </c>
      <c r="O110" s="101">
        <v>46.022072000000001</v>
      </c>
      <c r="P110" s="101">
        <v>2.7875100000000002</v>
      </c>
      <c r="Q110" s="101">
        <v>1.3080150000000001</v>
      </c>
      <c r="R110" s="101">
        <v>1.2428250000000001</v>
      </c>
      <c r="S110" s="101">
        <v>17.414718000000001</v>
      </c>
      <c r="U110" s="159" t="s">
        <v>550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31.519313000000022</v>
      </c>
      <c r="D112" s="101">
        <v>7.5379289999999983</v>
      </c>
      <c r="E112" s="101">
        <v>25.589290000000005</v>
      </c>
      <c r="F112" s="101">
        <v>16.773964999999997</v>
      </c>
      <c r="G112" s="101">
        <v>9.8972899999999999</v>
      </c>
      <c r="H112" s="101">
        <v>4.6778110000000002</v>
      </c>
      <c r="I112" s="101">
        <v>3.1509790000000004</v>
      </c>
      <c r="J112" s="101">
        <v>9.808193000000001</v>
      </c>
      <c r="K112" s="101">
        <v>6.2748579999999992</v>
      </c>
      <c r="L112" s="101">
        <v>61.594570999999988</v>
      </c>
      <c r="M112" s="101">
        <v>55.09845399999999</v>
      </c>
      <c r="N112" s="101">
        <v>21.331144000000002</v>
      </c>
      <c r="O112" s="101">
        <v>45.934104000000012</v>
      </c>
      <c r="P112" s="101">
        <v>2.372528</v>
      </c>
      <c r="Q112" s="101">
        <v>1.4725410000000001</v>
      </c>
      <c r="R112" s="101">
        <v>1.1301479999999999</v>
      </c>
      <c r="S112" s="101">
        <v>18.802087999999998</v>
      </c>
      <c r="T112" s="100">
        <v>2021</v>
      </c>
      <c r="U112" s="159" t="s">
        <v>539</v>
      </c>
    </row>
    <row r="113" spans="1:21">
      <c r="B113" s="159" t="s">
        <v>340</v>
      </c>
      <c r="C113" s="101">
        <v>47.532296000000024</v>
      </c>
      <c r="D113" s="101">
        <v>5.4633240000000001</v>
      </c>
      <c r="E113" s="101">
        <v>23.933116000000002</v>
      </c>
      <c r="F113" s="101">
        <v>18.503487</v>
      </c>
      <c r="G113" s="101">
        <v>10.577446999999999</v>
      </c>
      <c r="H113" s="101">
        <v>4.3330739999999999</v>
      </c>
      <c r="I113" s="101">
        <v>3.578665</v>
      </c>
      <c r="J113" s="101">
        <v>9.7382070000000009</v>
      </c>
      <c r="K113" s="101">
        <v>7.7244590000000004</v>
      </c>
      <c r="L113" s="101">
        <v>49.844506999999972</v>
      </c>
      <c r="M113" s="101">
        <v>48.799525999999972</v>
      </c>
      <c r="N113" s="101">
        <v>24.751369999999994</v>
      </c>
      <c r="O113" s="101">
        <v>37.393040000000006</v>
      </c>
      <c r="P113" s="101">
        <v>2.8542479999999997</v>
      </c>
      <c r="Q113" s="101">
        <v>2.0318040000000006</v>
      </c>
      <c r="R113" s="101">
        <v>0.90256999999999987</v>
      </c>
      <c r="S113" s="101">
        <v>20.639838000000001</v>
      </c>
      <c r="U113" s="159" t="s">
        <v>540</v>
      </c>
    </row>
    <row r="114" spans="1:21">
      <c r="B114" s="159" t="s">
        <v>341</v>
      </c>
      <c r="C114" s="101">
        <v>48.754348999999991</v>
      </c>
      <c r="D114" s="101">
        <v>9.7954980000000003</v>
      </c>
      <c r="E114" s="101">
        <v>29.502069999999989</v>
      </c>
      <c r="F114" s="101">
        <v>24.360594999999996</v>
      </c>
      <c r="G114" s="101">
        <v>12.093934999999998</v>
      </c>
      <c r="H114" s="101">
        <v>5.6195879999999994</v>
      </c>
      <c r="I114" s="101">
        <v>4.6953849999999999</v>
      </c>
      <c r="J114" s="101">
        <v>11.677489999999999</v>
      </c>
      <c r="K114" s="101">
        <v>8.055555</v>
      </c>
      <c r="L114" s="101">
        <v>58.81514600000002</v>
      </c>
      <c r="M114" s="101">
        <v>61.103925000000004</v>
      </c>
      <c r="N114" s="101">
        <v>22.404368000000005</v>
      </c>
      <c r="O114" s="101">
        <v>52.118252999999989</v>
      </c>
      <c r="P114" s="101">
        <v>2.7249899999999996</v>
      </c>
      <c r="Q114" s="101">
        <v>1.7492579999999998</v>
      </c>
      <c r="R114" s="101">
        <v>0.95783300000000005</v>
      </c>
      <c r="S114" s="101">
        <v>24.495708</v>
      </c>
      <c r="U114" s="159" t="s">
        <v>541</v>
      </c>
    </row>
    <row r="115" spans="1:21">
      <c r="B115" s="159" t="s">
        <v>342</v>
      </c>
      <c r="C115" s="101">
        <v>60.590401999999983</v>
      </c>
      <c r="D115" s="101">
        <v>6.7454260000000001</v>
      </c>
      <c r="E115" s="101">
        <v>27.325583999999996</v>
      </c>
      <c r="F115" s="101">
        <v>24.410272999999997</v>
      </c>
      <c r="G115" s="101">
        <v>11.523351999999999</v>
      </c>
      <c r="H115" s="101">
        <v>6.8674910000000002</v>
      </c>
      <c r="I115" s="101">
        <v>4.3017559999999992</v>
      </c>
      <c r="J115" s="101">
        <v>10.541266999999999</v>
      </c>
      <c r="K115" s="101">
        <v>7.8121629999999991</v>
      </c>
      <c r="L115" s="101">
        <v>75.574501999999995</v>
      </c>
      <c r="M115" s="101">
        <v>83.026672000000048</v>
      </c>
      <c r="N115" s="101">
        <v>21.653304000000002</v>
      </c>
      <c r="O115" s="101">
        <v>61.233054999999993</v>
      </c>
      <c r="P115" s="101">
        <v>2.8420169999999998</v>
      </c>
      <c r="Q115" s="101">
        <v>3.1817569999999997</v>
      </c>
      <c r="R115" s="101">
        <v>1.323299</v>
      </c>
      <c r="S115" s="101">
        <v>22.061215999999998</v>
      </c>
      <c r="U115" s="159" t="s">
        <v>542</v>
      </c>
    </row>
    <row r="116" spans="1:21">
      <c r="B116" s="159" t="s">
        <v>343</v>
      </c>
      <c r="C116" s="101">
        <v>65.094251000000014</v>
      </c>
      <c r="D116" s="101">
        <v>6.5638639999999988</v>
      </c>
      <c r="E116" s="101">
        <v>27.131933999999994</v>
      </c>
      <c r="F116" s="101">
        <v>22.268485999999996</v>
      </c>
      <c r="G116" s="101">
        <v>10.472743000000001</v>
      </c>
      <c r="H116" s="101">
        <v>6.1622750000000011</v>
      </c>
      <c r="I116" s="101">
        <v>4.4998110000000002</v>
      </c>
      <c r="J116" s="101">
        <v>10.138463999999999</v>
      </c>
      <c r="K116" s="101">
        <v>8.6501000000000001</v>
      </c>
      <c r="L116" s="101">
        <v>69.041003000000003</v>
      </c>
      <c r="M116" s="101">
        <v>78.301154999999994</v>
      </c>
      <c r="N116" s="101">
        <v>19.005145000000002</v>
      </c>
      <c r="O116" s="101">
        <v>61.670719999999982</v>
      </c>
      <c r="P116" s="101">
        <v>3.0687249999999997</v>
      </c>
      <c r="Q116" s="101">
        <v>2.0197449999999999</v>
      </c>
      <c r="R116" s="101">
        <v>1.393599</v>
      </c>
      <c r="S116" s="101">
        <v>21.254059999999999</v>
      </c>
      <c r="U116" s="159" t="s">
        <v>543</v>
      </c>
    </row>
    <row r="117" spans="1:21">
      <c r="B117" s="159" t="s">
        <v>344</v>
      </c>
      <c r="C117" s="101">
        <v>67.292008999999965</v>
      </c>
      <c r="D117" s="101">
        <v>4.9535320000000009</v>
      </c>
      <c r="E117" s="101">
        <v>27.81582199999999</v>
      </c>
      <c r="F117" s="101">
        <v>22.627245999999992</v>
      </c>
      <c r="G117" s="101">
        <v>11.425509999999997</v>
      </c>
      <c r="H117" s="101">
        <v>6.4840939999999989</v>
      </c>
      <c r="I117" s="101">
        <v>4.021026</v>
      </c>
      <c r="J117" s="101">
        <v>12.368316</v>
      </c>
      <c r="K117" s="101">
        <v>8.9396240000000002</v>
      </c>
      <c r="L117" s="101">
        <v>77.41644500000001</v>
      </c>
      <c r="M117" s="101">
        <v>73.371408000000002</v>
      </c>
      <c r="N117" s="101">
        <v>20.628613000000005</v>
      </c>
      <c r="O117" s="101">
        <v>52.241776999999999</v>
      </c>
      <c r="P117" s="101">
        <v>2.7726500000000005</v>
      </c>
      <c r="Q117" s="101">
        <v>1.6105740000000002</v>
      </c>
      <c r="R117" s="101">
        <v>1.8799730000000001</v>
      </c>
      <c r="S117" s="101">
        <v>22.218179000000003</v>
      </c>
      <c r="U117" s="159" t="s">
        <v>544</v>
      </c>
    </row>
    <row r="118" spans="1:21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682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7" t="s">
        <v>162</v>
      </c>
      <c r="B128" s="227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7" t="s">
        <v>536</v>
      </c>
      <c r="U128" s="227" t="s">
        <v>523</v>
      </c>
    </row>
    <row r="129" spans="1:21" ht="20.25" customHeight="1" thickBot="1">
      <c r="A129" s="228"/>
      <c r="B129" s="228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28"/>
      <c r="U129" s="228"/>
    </row>
    <row r="130" spans="1:21">
      <c r="A130" s="100">
        <v>2020</v>
      </c>
      <c r="B130" s="159" t="s">
        <v>339</v>
      </c>
      <c r="C130" s="101">
        <v>18.739238</v>
      </c>
      <c r="D130" s="101">
        <v>37.960836999999998</v>
      </c>
      <c r="E130" s="101">
        <v>23.897244000000001</v>
      </c>
      <c r="F130" s="101">
        <v>201.975459</v>
      </c>
      <c r="G130" s="101">
        <v>96.141529999999989</v>
      </c>
      <c r="H130" s="101">
        <v>40.475676999999997</v>
      </c>
      <c r="I130" s="101">
        <v>1.4294450000000001</v>
      </c>
      <c r="J130" s="101">
        <v>66.481381999999996</v>
      </c>
      <c r="K130" s="101">
        <v>3.8196759999999998</v>
      </c>
      <c r="L130" s="101">
        <v>5.1308110000000005</v>
      </c>
      <c r="M130" s="101">
        <v>0.98325200000000001</v>
      </c>
      <c r="N130" s="101">
        <v>2.0816479999999999</v>
      </c>
      <c r="O130" s="101">
        <v>20.948861000000001</v>
      </c>
      <c r="P130" s="101">
        <v>38.378805</v>
      </c>
      <c r="Q130" s="101">
        <v>559.89775599999984</v>
      </c>
      <c r="R130" s="101">
        <v>612.49689699999988</v>
      </c>
      <c r="S130" s="101">
        <v>1.244246</v>
      </c>
      <c r="T130" s="100">
        <v>2020</v>
      </c>
      <c r="U130" s="159" t="s">
        <v>539</v>
      </c>
    </row>
    <row r="131" spans="1:21">
      <c r="B131" s="159" t="s">
        <v>340</v>
      </c>
      <c r="C131" s="101">
        <v>14.704514</v>
      </c>
      <c r="D131" s="101">
        <v>37.245228999999995</v>
      </c>
      <c r="E131" s="101">
        <v>12.29997</v>
      </c>
      <c r="F131" s="101">
        <v>185.79266199999998</v>
      </c>
      <c r="G131" s="101">
        <v>111.207691</v>
      </c>
      <c r="H131" s="101">
        <v>43.955916000000002</v>
      </c>
      <c r="I131" s="101">
        <v>1.5676379999999999</v>
      </c>
      <c r="J131" s="101">
        <v>65.545062000000001</v>
      </c>
      <c r="K131" s="101">
        <v>3.4603630000000001</v>
      </c>
      <c r="L131" s="101">
        <v>7.8128790000000006</v>
      </c>
      <c r="M131" s="101">
        <v>1.3441130000000001</v>
      </c>
      <c r="N131" s="101">
        <v>1.6835830000000001</v>
      </c>
      <c r="O131" s="101">
        <v>21.138916000000002</v>
      </c>
      <c r="P131" s="101">
        <v>38.169666999999997</v>
      </c>
      <c r="Q131" s="101">
        <v>524.18338099999983</v>
      </c>
      <c r="R131" s="101">
        <v>558.496668</v>
      </c>
      <c r="S131" s="101">
        <v>1.3991770000000001</v>
      </c>
      <c r="U131" s="159" t="s">
        <v>540</v>
      </c>
    </row>
    <row r="132" spans="1:21">
      <c r="B132" s="159" t="s">
        <v>341</v>
      </c>
      <c r="C132" s="101">
        <v>17.246607000000001</v>
      </c>
      <c r="D132" s="101">
        <v>38.018532</v>
      </c>
      <c r="E132" s="101">
        <v>17.670699000000003</v>
      </c>
      <c r="F132" s="101">
        <v>204.082176</v>
      </c>
      <c r="G132" s="101">
        <v>100.45698299999999</v>
      </c>
      <c r="H132" s="101">
        <v>44.023155000000003</v>
      </c>
      <c r="I132" s="101">
        <v>1.7452399999999999</v>
      </c>
      <c r="J132" s="101">
        <v>68.350019000000003</v>
      </c>
      <c r="K132" s="101">
        <v>3.1544280000000002</v>
      </c>
      <c r="L132" s="101">
        <v>7.2173150000000001</v>
      </c>
      <c r="M132" s="101">
        <v>2.6124290000000001</v>
      </c>
      <c r="N132" s="101">
        <v>2.8464740000000002</v>
      </c>
      <c r="O132" s="101">
        <v>19.638362999999998</v>
      </c>
      <c r="P132" s="101">
        <v>34.419773999999997</v>
      </c>
      <c r="Q132" s="101">
        <v>511.41782499999999</v>
      </c>
      <c r="R132" s="101">
        <v>518.77440799999999</v>
      </c>
      <c r="S132" s="101">
        <v>1.042257</v>
      </c>
      <c r="U132" s="159" t="s">
        <v>541</v>
      </c>
    </row>
    <row r="133" spans="1:21">
      <c r="B133" s="159" t="s">
        <v>342</v>
      </c>
      <c r="C133" s="101">
        <v>14.117479999999999</v>
      </c>
      <c r="D133" s="101">
        <v>26.098452000000002</v>
      </c>
      <c r="E133" s="101">
        <v>6.6122649999999998</v>
      </c>
      <c r="F133" s="101">
        <v>147.56955199999999</v>
      </c>
      <c r="G133" s="101">
        <v>68.472397000000001</v>
      </c>
      <c r="H133" s="101">
        <v>22.187524999999997</v>
      </c>
      <c r="I133" s="101">
        <v>0.8840110000000001</v>
      </c>
      <c r="J133" s="101">
        <v>44.710874000000004</v>
      </c>
      <c r="K133" s="101">
        <v>3.8133780000000002</v>
      </c>
      <c r="L133" s="101">
        <v>5.1849080000000001</v>
      </c>
      <c r="M133" s="101">
        <v>1.605227</v>
      </c>
      <c r="N133" s="101">
        <v>1.7119489999999999</v>
      </c>
      <c r="O133" s="101">
        <v>13.962823999999999</v>
      </c>
      <c r="P133" s="101">
        <v>20.614097999999998</v>
      </c>
      <c r="Q133" s="101">
        <v>349.42072800000005</v>
      </c>
      <c r="R133" s="101">
        <v>357.06739899999991</v>
      </c>
      <c r="S133" s="101">
        <v>1.252656</v>
      </c>
      <c r="U133" s="159" t="s">
        <v>542</v>
      </c>
    </row>
    <row r="134" spans="1:21">
      <c r="B134" s="159" t="s">
        <v>343</v>
      </c>
      <c r="C134" s="101">
        <v>13.248598000000001</v>
      </c>
      <c r="D134" s="101">
        <v>31.046870999999999</v>
      </c>
      <c r="E134" s="101">
        <v>9.7085249999999998</v>
      </c>
      <c r="F134" s="101">
        <v>156.644612</v>
      </c>
      <c r="G134" s="101">
        <v>75.715728999999996</v>
      </c>
      <c r="H134" s="101">
        <v>26.785273999999998</v>
      </c>
      <c r="I134" s="101">
        <v>0.97400700000000007</v>
      </c>
      <c r="J134" s="101">
        <v>53.339064</v>
      </c>
      <c r="K134" s="101">
        <v>2.9534919999999998</v>
      </c>
      <c r="L134" s="101">
        <v>5.4349280000000002</v>
      </c>
      <c r="M134" s="101">
        <v>3.2493100000000004</v>
      </c>
      <c r="N134" s="101">
        <v>0.74395200000000006</v>
      </c>
      <c r="O134" s="101">
        <v>16.351934</v>
      </c>
      <c r="P134" s="101">
        <v>27.993636000000002</v>
      </c>
      <c r="Q134" s="101">
        <v>444.77910900000001</v>
      </c>
      <c r="R134" s="101">
        <v>430.69335899999993</v>
      </c>
      <c r="S134" s="101">
        <v>1.3728880000000001</v>
      </c>
      <c r="U134" s="159" t="s">
        <v>543</v>
      </c>
    </row>
    <row r="135" spans="1:21">
      <c r="B135" s="159" t="s">
        <v>344</v>
      </c>
      <c r="C135" s="101">
        <v>14.396685999999999</v>
      </c>
      <c r="D135" s="101">
        <v>37.337559000000006</v>
      </c>
      <c r="E135" s="101">
        <v>8.4260519999999985</v>
      </c>
      <c r="F135" s="101">
        <v>169.53274299999998</v>
      </c>
      <c r="G135" s="101">
        <v>89.803895999999995</v>
      </c>
      <c r="H135" s="101">
        <v>30.257832000000001</v>
      </c>
      <c r="I135" s="101">
        <v>0.32966000000000001</v>
      </c>
      <c r="J135" s="101">
        <v>58.389180000000003</v>
      </c>
      <c r="K135" s="101">
        <v>4.0019470000000004</v>
      </c>
      <c r="L135" s="101">
        <v>3.7421100000000003</v>
      </c>
      <c r="M135" s="101">
        <v>2.2043110000000001</v>
      </c>
      <c r="N135" s="101">
        <v>1.1522969999999999</v>
      </c>
      <c r="O135" s="101">
        <v>18.386067000000001</v>
      </c>
      <c r="P135" s="101">
        <v>37.633248999999999</v>
      </c>
      <c r="Q135" s="101">
        <v>557.65006499999993</v>
      </c>
      <c r="R135" s="101">
        <v>505.97325999999975</v>
      </c>
      <c r="S135" s="101">
        <v>2.4326639999999999</v>
      </c>
      <c r="U135" s="159" t="s">
        <v>544</v>
      </c>
    </row>
    <row r="136" spans="1:21">
      <c r="B136" s="159" t="s">
        <v>345</v>
      </c>
      <c r="C136" s="101">
        <v>16.770024999999997</v>
      </c>
      <c r="D136" s="101">
        <v>43.066906000000003</v>
      </c>
      <c r="E136" s="101">
        <v>11.544302</v>
      </c>
      <c r="F136" s="101">
        <v>189.50859700000001</v>
      </c>
      <c r="G136" s="101">
        <v>108.51120999999998</v>
      </c>
      <c r="H136" s="101">
        <v>40.671945999999998</v>
      </c>
      <c r="I136" s="101">
        <v>0.67725999999999997</v>
      </c>
      <c r="J136" s="101">
        <v>66.328389999999999</v>
      </c>
      <c r="K136" s="101">
        <v>5.5171939999999999</v>
      </c>
      <c r="L136" s="101">
        <v>6.4301839999999997</v>
      </c>
      <c r="M136" s="101">
        <v>0.89044000000000001</v>
      </c>
      <c r="N136" s="101">
        <v>1.4923919999999999</v>
      </c>
      <c r="O136" s="101">
        <v>21.830148999999999</v>
      </c>
      <c r="P136" s="101">
        <v>40.514442000000003</v>
      </c>
      <c r="Q136" s="101">
        <v>563.68981799999995</v>
      </c>
      <c r="R136" s="101">
        <v>563.82270499999993</v>
      </c>
      <c r="S136" s="101">
        <v>2.841342</v>
      </c>
      <c r="U136" s="159" t="s">
        <v>545</v>
      </c>
    </row>
    <row r="137" spans="1:21">
      <c r="B137" s="159" t="s">
        <v>346</v>
      </c>
      <c r="C137" s="101">
        <v>12.687996999999999</v>
      </c>
      <c r="D137" s="101">
        <v>32.901915000000002</v>
      </c>
      <c r="E137" s="101">
        <v>14.730786999999999</v>
      </c>
      <c r="F137" s="101">
        <v>140.19185099999999</v>
      </c>
      <c r="G137" s="101">
        <v>74.503116999999989</v>
      </c>
      <c r="H137" s="101">
        <v>29.484327999999998</v>
      </c>
      <c r="I137" s="101">
        <v>0.42282200000000003</v>
      </c>
      <c r="J137" s="101">
        <v>45.830242999999996</v>
      </c>
      <c r="K137" s="101">
        <v>3.8296279999999996</v>
      </c>
      <c r="L137" s="101">
        <v>4.8987480000000003</v>
      </c>
      <c r="M137" s="101">
        <v>1.0712999999999999</v>
      </c>
      <c r="N137" s="101">
        <v>1.199695</v>
      </c>
      <c r="O137" s="101">
        <v>18.376364000000002</v>
      </c>
      <c r="P137" s="101">
        <v>30.308244999999999</v>
      </c>
      <c r="Q137" s="101">
        <v>446.2026689999999</v>
      </c>
      <c r="R137" s="101">
        <v>476.4206760000003</v>
      </c>
      <c r="S137" s="101">
        <v>1.8210840000000001</v>
      </c>
      <c r="U137" s="159" t="s">
        <v>546</v>
      </c>
    </row>
    <row r="138" spans="1:21">
      <c r="B138" s="159" t="s">
        <v>347</v>
      </c>
      <c r="C138" s="101">
        <v>15.177950999999998</v>
      </c>
      <c r="D138" s="101">
        <v>39.177993999999998</v>
      </c>
      <c r="E138" s="101">
        <v>14.229555000000001</v>
      </c>
      <c r="F138" s="101">
        <v>154.81431300000003</v>
      </c>
      <c r="G138" s="101">
        <v>105.81102800000002</v>
      </c>
      <c r="H138" s="101">
        <v>41.004666999999998</v>
      </c>
      <c r="I138" s="101">
        <v>1.025911</v>
      </c>
      <c r="J138" s="101">
        <v>67.767978999999997</v>
      </c>
      <c r="K138" s="101">
        <v>4.1692359999999997</v>
      </c>
      <c r="L138" s="101">
        <v>7.5503650000000002</v>
      </c>
      <c r="M138" s="101">
        <v>2.0254570000000003</v>
      </c>
      <c r="N138" s="101">
        <v>1.3034999999999999</v>
      </c>
      <c r="O138" s="101">
        <v>25.127438000000001</v>
      </c>
      <c r="P138" s="101">
        <v>44.371867999999999</v>
      </c>
      <c r="Q138" s="101">
        <v>587.72088500000018</v>
      </c>
      <c r="R138" s="101">
        <v>647.72896300000025</v>
      </c>
      <c r="S138" s="101">
        <v>1.530918</v>
      </c>
      <c r="U138" s="159" t="s">
        <v>547</v>
      </c>
    </row>
    <row r="139" spans="1:21">
      <c r="B139" s="159" t="s">
        <v>348</v>
      </c>
      <c r="C139" s="101">
        <v>16.984570000000001</v>
      </c>
      <c r="D139" s="101">
        <v>43.149847999999992</v>
      </c>
      <c r="E139" s="101">
        <v>17.08061</v>
      </c>
      <c r="F139" s="101">
        <v>193.50551800000002</v>
      </c>
      <c r="G139" s="101">
        <v>110.58491499999998</v>
      </c>
      <c r="H139" s="101">
        <v>53.332957999999998</v>
      </c>
      <c r="I139" s="101">
        <v>0.90829199999999999</v>
      </c>
      <c r="J139" s="101">
        <v>70.055582999999999</v>
      </c>
      <c r="K139" s="101">
        <v>4.4691410000000005</v>
      </c>
      <c r="L139" s="101">
        <v>6.3904269999999999</v>
      </c>
      <c r="M139" s="101">
        <v>2.0853029999999997</v>
      </c>
      <c r="N139" s="101">
        <v>1.194615</v>
      </c>
      <c r="O139" s="101">
        <v>22.726700999999998</v>
      </c>
      <c r="P139" s="101">
        <v>46.936343999999998</v>
      </c>
      <c r="Q139" s="101">
        <v>625.76544200000001</v>
      </c>
      <c r="R139" s="101">
        <v>704.08500800000002</v>
      </c>
      <c r="S139" s="101">
        <v>2.9322410000000003</v>
      </c>
      <c r="U139" s="159" t="s">
        <v>548</v>
      </c>
    </row>
    <row r="140" spans="1:21">
      <c r="B140" s="159" t="s">
        <v>349</v>
      </c>
      <c r="C140" s="101">
        <v>17.544321</v>
      </c>
      <c r="D140" s="101">
        <v>41.913193</v>
      </c>
      <c r="E140" s="101">
        <v>15.943281000000001</v>
      </c>
      <c r="F140" s="101">
        <v>183.29032999999998</v>
      </c>
      <c r="G140" s="101">
        <v>104.11218</v>
      </c>
      <c r="H140" s="101">
        <v>50.386274999999998</v>
      </c>
      <c r="I140" s="101">
        <v>1.091801</v>
      </c>
      <c r="J140" s="101">
        <v>70.123797999999994</v>
      </c>
      <c r="K140" s="101">
        <v>4.1612970000000002</v>
      </c>
      <c r="L140" s="101">
        <v>7.0872809999999999</v>
      </c>
      <c r="M140" s="101">
        <v>2.0367549999999999</v>
      </c>
      <c r="N140" s="101">
        <v>1.314316</v>
      </c>
      <c r="O140" s="101">
        <v>22.888614999999998</v>
      </c>
      <c r="P140" s="101">
        <v>43.155348000000004</v>
      </c>
      <c r="Q140" s="101">
        <v>616.19414400000005</v>
      </c>
      <c r="R140" s="101">
        <v>692.08533499999987</v>
      </c>
      <c r="S140" s="101">
        <v>1.907637</v>
      </c>
      <c r="U140" s="159" t="s">
        <v>549</v>
      </c>
    </row>
    <row r="141" spans="1:21">
      <c r="B141" s="159" t="s">
        <v>350</v>
      </c>
      <c r="C141" s="101">
        <v>18.109478000000003</v>
      </c>
      <c r="D141" s="101">
        <v>38.079155</v>
      </c>
      <c r="E141" s="101">
        <v>20.596318999999998</v>
      </c>
      <c r="F141" s="101">
        <v>171.554349</v>
      </c>
      <c r="G141" s="101">
        <v>89.612845000000007</v>
      </c>
      <c r="H141" s="101">
        <v>47.095361999999994</v>
      </c>
      <c r="I141" s="101">
        <v>0.99088500000000002</v>
      </c>
      <c r="J141" s="101">
        <v>58.001094000000002</v>
      </c>
      <c r="K141" s="101">
        <v>6.204002</v>
      </c>
      <c r="L141" s="101">
        <v>7.8644259999999999</v>
      </c>
      <c r="M141" s="101">
        <v>1.5734499999999998</v>
      </c>
      <c r="N141" s="101">
        <v>1.1036889999999999</v>
      </c>
      <c r="O141" s="101">
        <v>20.680475000000001</v>
      </c>
      <c r="P141" s="101">
        <v>33.760906999999996</v>
      </c>
      <c r="Q141" s="101">
        <v>575.75227900000004</v>
      </c>
      <c r="R141" s="101">
        <v>610.68458799999996</v>
      </c>
      <c r="S141" s="101">
        <v>3.0457519999999998</v>
      </c>
      <c r="U141" s="159" t="s">
        <v>550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12.580306</v>
      </c>
      <c r="D143" s="101">
        <v>36.672310000000003</v>
      </c>
      <c r="E143" s="101">
        <v>11.700420999999999</v>
      </c>
      <c r="F143" s="101">
        <v>201.09655400000003</v>
      </c>
      <c r="G143" s="101">
        <v>96.819201000000007</v>
      </c>
      <c r="H143" s="101">
        <v>47.303192000000003</v>
      </c>
      <c r="I143" s="101">
        <v>1.283655</v>
      </c>
      <c r="J143" s="101">
        <v>64.018258000000003</v>
      </c>
      <c r="K143" s="101">
        <v>2.3857189999999999</v>
      </c>
      <c r="L143" s="101">
        <v>6.589321</v>
      </c>
      <c r="M143" s="101">
        <v>2.7885010000000001</v>
      </c>
      <c r="N143" s="101">
        <v>1.435867</v>
      </c>
      <c r="O143" s="101">
        <v>19.763404999999999</v>
      </c>
      <c r="P143" s="101">
        <v>37.929935999999998</v>
      </c>
      <c r="Q143" s="101">
        <v>509.74183199999987</v>
      </c>
      <c r="R143" s="101">
        <v>604.26116799999977</v>
      </c>
      <c r="S143" s="101">
        <v>1.4340809999999999</v>
      </c>
      <c r="T143" s="100">
        <v>2021</v>
      </c>
      <c r="U143" s="159" t="s">
        <v>539</v>
      </c>
    </row>
    <row r="144" spans="1:21">
      <c r="B144" s="159" t="s">
        <v>340</v>
      </c>
      <c r="C144" s="101">
        <v>16.073807000000002</v>
      </c>
      <c r="D144" s="101">
        <v>40.197887000000001</v>
      </c>
      <c r="E144" s="101">
        <v>13.158473000000001</v>
      </c>
      <c r="F144" s="101">
        <v>177.322619</v>
      </c>
      <c r="G144" s="101">
        <v>99.105389000000002</v>
      </c>
      <c r="H144" s="101">
        <v>54.023792</v>
      </c>
      <c r="I144" s="101">
        <v>1.237984</v>
      </c>
      <c r="J144" s="101">
        <v>72.090254000000002</v>
      </c>
      <c r="K144" s="101">
        <v>3.7149579999999998</v>
      </c>
      <c r="L144" s="101">
        <v>5.94238</v>
      </c>
      <c r="M144" s="101">
        <v>2.4961880000000001</v>
      </c>
      <c r="N144" s="101">
        <v>1.3640240000000001</v>
      </c>
      <c r="O144" s="101">
        <v>21.292863999999994</v>
      </c>
      <c r="P144" s="101">
        <v>37.347255999999994</v>
      </c>
      <c r="Q144" s="101">
        <v>559.52117699999985</v>
      </c>
      <c r="R144" s="101">
        <v>565.79443999999978</v>
      </c>
      <c r="S144" s="101">
        <v>2.0587230000000001</v>
      </c>
      <c r="U144" s="159" t="s">
        <v>540</v>
      </c>
    </row>
    <row r="145" spans="1:21">
      <c r="B145" s="159" t="s">
        <v>341</v>
      </c>
      <c r="C145" s="101">
        <v>17.899311999999998</v>
      </c>
      <c r="D145" s="101">
        <v>50.659531000000008</v>
      </c>
      <c r="E145" s="101">
        <v>15.599819</v>
      </c>
      <c r="F145" s="101">
        <v>262.20950199999993</v>
      </c>
      <c r="G145" s="101">
        <v>116.16675099999995</v>
      </c>
      <c r="H145" s="101">
        <v>63.247177999999998</v>
      </c>
      <c r="I145" s="101">
        <v>1.6497580000000001</v>
      </c>
      <c r="J145" s="101">
        <v>85.669423000000009</v>
      </c>
      <c r="K145" s="101">
        <v>4.4574449999999999</v>
      </c>
      <c r="L145" s="101">
        <v>7.6424700000000003</v>
      </c>
      <c r="M145" s="101">
        <v>2.5909300000000002</v>
      </c>
      <c r="N145" s="101">
        <v>1.479012</v>
      </c>
      <c r="O145" s="101">
        <v>24.521006</v>
      </c>
      <c r="P145" s="101">
        <v>44.748016</v>
      </c>
      <c r="Q145" s="101">
        <v>682.99477400000001</v>
      </c>
      <c r="R145" s="101">
        <v>675.56966499999999</v>
      </c>
      <c r="S145" s="101">
        <v>5.7930610000000007</v>
      </c>
      <c r="U145" s="159" t="s">
        <v>541</v>
      </c>
    </row>
    <row r="146" spans="1:21">
      <c r="B146" s="159" t="s">
        <v>342</v>
      </c>
      <c r="C146" s="101">
        <v>17.126801</v>
      </c>
      <c r="D146" s="101">
        <v>46.249847999999993</v>
      </c>
      <c r="E146" s="101">
        <v>12.382306</v>
      </c>
      <c r="F146" s="101">
        <v>276.63125100000002</v>
      </c>
      <c r="G146" s="101">
        <v>112.47119699999998</v>
      </c>
      <c r="H146" s="101">
        <v>57.232081000000001</v>
      </c>
      <c r="I146" s="101">
        <v>2.0019170000000002</v>
      </c>
      <c r="J146" s="101">
        <v>77.627929000000009</v>
      </c>
      <c r="K146" s="101">
        <v>2.156568</v>
      </c>
      <c r="L146" s="101">
        <v>8.0106809999999999</v>
      </c>
      <c r="M146" s="101">
        <v>2.444823</v>
      </c>
      <c r="N146" s="101">
        <v>1.4294220000000002</v>
      </c>
      <c r="O146" s="101">
        <v>21.468668999999998</v>
      </c>
      <c r="P146" s="101">
        <v>40.625196000000003</v>
      </c>
      <c r="Q146" s="101">
        <v>592.1663880000001</v>
      </c>
      <c r="R146" s="101">
        <v>637.09080699999981</v>
      </c>
      <c r="S146" s="101">
        <v>2.2413599999999998</v>
      </c>
      <c r="U146" s="159" t="s">
        <v>542</v>
      </c>
    </row>
    <row r="147" spans="1:21">
      <c r="B147" s="159" t="s">
        <v>343</v>
      </c>
      <c r="C147" s="101">
        <v>16.969459000000001</v>
      </c>
      <c r="D147" s="101">
        <v>49.624865</v>
      </c>
      <c r="E147" s="101">
        <v>17.103400999999998</v>
      </c>
      <c r="F147" s="101">
        <v>306.45139299999994</v>
      </c>
      <c r="G147" s="101">
        <v>117.233301</v>
      </c>
      <c r="H147" s="101">
        <v>64.19084500000001</v>
      </c>
      <c r="I147" s="101">
        <v>1.459638</v>
      </c>
      <c r="J147" s="101">
        <v>85.416488999999999</v>
      </c>
      <c r="K147" s="101">
        <v>4.4710730000000005</v>
      </c>
      <c r="L147" s="101">
        <v>7.7090500000000004</v>
      </c>
      <c r="M147" s="101">
        <v>2.5481509999999998</v>
      </c>
      <c r="N147" s="101">
        <v>1.8062010000000002</v>
      </c>
      <c r="O147" s="101">
        <v>21.265806000000001</v>
      </c>
      <c r="P147" s="101">
        <v>38.090521000000003</v>
      </c>
      <c r="Q147" s="101">
        <v>585.12594700000022</v>
      </c>
      <c r="R147" s="101">
        <v>634.49090800000045</v>
      </c>
      <c r="S147" s="101">
        <v>6.0663810000000016</v>
      </c>
      <c r="U147" s="159" t="s">
        <v>543</v>
      </c>
    </row>
    <row r="148" spans="1:21">
      <c r="B148" s="159" t="s">
        <v>344</v>
      </c>
      <c r="C148" s="101">
        <v>21.984613000000003</v>
      </c>
      <c r="D148" s="101">
        <v>47.130769000000001</v>
      </c>
      <c r="E148" s="101">
        <v>15.775686</v>
      </c>
      <c r="F148" s="101">
        <v>321.31075799999996</v>
      </c>
      <c r="G148" s="101">
        <v>112.20903399999999</v>
      </c>
      <c r="H148" s="101">
        <v>52.181071000000003</v>
      </c>
      <c r="I148" s="101">
        <v>1.800519</v>
      </c>
      <c r="J148" s="101">
        <v>86.802550000000011</v>
      </c>
      <c r="K148" s="101">
        <v>4.5482180000000003</v>
      </c>
      <c r="L148" s="101">
        <v>8.6392039999999994</v>
      </c>
      <c r="M148" s="101">
        <v>1.5965560000000001</v>
      </c>
      <c r="N148" s="101">
        <v>2.4506490000000003</v>
      </c>
      <c r="O148" s="101">
        <v>33.818718000000004</v>
      </c>
      <c r="P148" s="101">
        <v>43.152439999999999</v>
      </c>
      <c r="Q148" s="101">
        <v>598.18183300000021</v>
      </c>
      <c r="R148" s="101">
        <v>609.25440099999992</v>
      </c>
      <c r="S148" s="101">
        <v>1.9907049999999999</v>
      </c>
      <c r="U148" s="159" t="s">
        <v>544</v>
      </c>
    </row>
    <row r="149" spans="1:21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682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7" t="s">
        <v>162</v>
      </c>
      <c r="B159" s="227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7" t="s">
        <v>536</v>
      </c>
      <c r="Q159" s="227" t="s">
        <v>523</v>
      </c>
    </row>
    <row r="160" spans="1:21" ht="20.25" customHeight="1" thickBot="1">
      <c r="A160" s="228"/>
      <c r="B160" s="228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28"/>
      <c r="Q160" s="228"/>
      <c r="T160" s="159"/>
    </row>
    <row r="161" spans="1:17">
      <c r="A161" s="100">
        <v>2020</v>
      </c>
      <c r="B161" s="159" t="s">
        <v>339</v>
      </c>
      <c r="C161" s="101">
        <v>777.21684999999991</v>
      </c>
      <c r="D161" s="101">
        <v>102.42245700000001</v>
      </c>
      <c r="E161" s="101">
        <v>0.97926499999999994</v>
      </c>
      <c r="F161" s="101">
        <v>128.587783</v>
      </c>
      <c r="G161" s="101">
        <v>18.725152000000001</v>
      </c>
      <c r="H161" s="101">
        <v>3.011117</v>
      </c>
      <c r="I161" s="101">
        <v>4.1741900000000003</v>
      </c>
      <c r="J161" s="101">
        <v>112.19795499999999</v>
      </c>
      <c r="K161" s="101">
        <v>26.026284000000004</v>
      </c>
      <c r="L161" s="101">
        <v>24.334751999999998</v>
      </c>
      <c r="M161" s="101">
        <v>2.3002949999999998</v>
      </c>
      <c r="N161" s="101">
        <v>0</v>
      </c>
      <c r="O161" s="101">
        <v>0</v>
      </c>
      <c r="P161" s="100">
        <v>2020</v>
      </c>
      <c r="Q161" s="159" t="s">
        <v>539</v>
      </c>
    </row>
    <row r="162" spans="1:17">
      <c r="B162" s="159" t="s">
        <v>340</v>
      </c>
      <c r="C162" s="101">
        <v>880.1685040000001</v>
      </c>
      <c r="D162" s="101">
        <v>235.26144400000001</v>
      </c>
      <c r="E162" s="101">
        <v>2.6208659999999999</v>
      </c>
      <c r="F162" s="101">
        <v>126.38872400000001</v>
      </c>
      <c r="G162" s="101">
        <v>17.248892000000001</v>
      </c>
      <c r="H162" s="101">
        <v>3.0903200000000002</v>
      </c>
      <c r="I162" s="101">
        <v>6.7704719999999998</v>
      </c>
      <c r="J162" s="101">
        <v>108.05731299999999</v>
      </c>
      <c r="K162" s="101">
        <v>24.148921999999999</v>
      </c>
      <c r="L162" s="101">
        <v>21.276197</v>
      </c>
      <c r="M162" s="101">
        <v>0.7181479999999999</v>
      </c>
      <c r="N162" s="101">
        <v>0</v>
      </c>
      <c r="O162" s="101">
        <v>0</v>
      </c>
      <c r="P162" s="96"/>
      <c r="Q162" s="159" t="s">
        <v>540</v>
      </c>
    </row>
    <row r="163" spans="1:17">
      <c r="B163" s="159" t="s">
        <v>341</v>
      </c>
      <c r="C163" s="101">
        <v>702.17751800000008</v>
      </c>
      <c r="D163" s="101">
        <v>33.752404999999996</v>
      </c>
      <c r="E163" s="101">
        <v>4.1089180000000001</v>
      </c>
      <c r="F163" s="101">
        <v>132.857203</v>
      </c>
      <c r="G163" s="101">
        <v>12.721206</v>
      </c>
      <c r="H163" s="101">
        <v>2.4897010000000002</v>
      </c>
      <c r="I163" s="101">
        <v>2.1564890000000001</v>
      </c>
      <c r="J163" s="101">
        <v>83.20172199999999</v>
      </c>
      <c r="K163" s="101">
        <v>23.644280000000002</v>
      </c>
      <c r="L163" s="101">
        <v>24.637805000000004</v>
      </c>
      <c r="M163" s="101">
        <v>1.6708710000000002</v>
      </c>
      <c r="N163" s="101">
        <v>0</v>
      </c>
      <c r="O163" s="101">
        <v>0</v>
      </c>
      <c r="P163" s="96"/>
      <c r="Q163" s="159" t="s">
        <v>541</v>
      </c>
    </row>
    <row r="164" spans="1:17">
      <c r="B164" s="159" t="s">
        <v>342</v>
      </c>
      <c r="C164" s="101">
        <v>215.584889</v>
      </c>
      <c r="D164" s="101">
        <v>8.7391140000000007</v>
      </c>
      <c r="E164" s="101">
        <v>0.57990300000000006</v>
      </c>
      <c r="F164" s="101">
        <v>88.316800999999998</v>
      </c>
      <c r="G164" s="101">
        <v>1.874112</v>
      </c>
      <c r="H164" s="101">
        <v>2.8243040000000001</v>
      </c>
      <c r="I164" s="101">
        <v>1.849189</v>
      </c>
      <c r="J164" s="101">
        <v>45.636821000000005</v>
      </c>
      <c r="K164" s="101">
        <v>19.112329000000003</v>
      </c>
      <c r="L164" s="101">
        <v>17.446841000000003</v>
      </c>
      <c r="M164" s="101">
        <v>0.315467</v>
      </c>
      <c r="N164" s="101">
        <v>0</v>
      </c>
      <c r="O164" s="101">
        <v>0</v>
      </c>
      <c r="P164" s="96"/>
      <c r="Q164" s="159" t="s">
        <v>542</v>
      </c>
    </row>
    <row r="165" spans="1:17">
      <c r="B165" s="159" t="s">
        <v>343</v>
      </c>
      <c r="C165" s="101">
        <v>370.69996900000001</v>
      </c>
      <c r="D165" s="101">
        <v>12.785353000000001</v>
      </c>
      <c r="E165" s="101">
        <v>1.6811310000000002</v>
      </c>
      <c r="F165" s="101">
        <v>103.73366499999999</v>
      </c>
      <c r="G165" s="101">
        <v>2.9392499999999999</v>
      </c>
      <c r="H165" s="101">
        <v>2.6898659999999999</v>
      </c>
      <c r="I165" s="101">
        <v>3.3677210000000004</v>
      </c>
      <c r="J165" s="101">
        <v>57.493645999999998</v>
      </c>
      <c r="K165" s="101">
        <v>21.002898000000002</v>
      </c>
      <c r="L165" s="101">
        <v>18.440120000000004</v>
      </c>
      <c r="M165" s="101">
        <v>0.487458</v>
      </c>
      <c r="N165" s="101">
        <v>0</v>
      </c>
      <c r="O165" s="101">
        <v>0</v>
      </c>
      <c r="P165" s="96"/>
      <c r="Q165" s="159" t="s">
        <v>543</v>
      </c>
    </row>
    <row r="166" spans="1:17">
      <c r="B166" s="159" t="s">
        <v>344</v>
      </c>
      <c r="C166" s="101">
        <v>494.25520699999998</v>
      </c>
      <c r="D166" s="101">
        <v>88.985502999999994</v>
      </c>
      <c r="E166" s="101">
        <v>6.0425389999999997</v>
      </c>
      <c r="F166" s="101">
        <v>124.358599</v>
      </c>
      <c r="G166" s="101">
        <v>10.221711000000001</v>
      </c>
      <c r="H166" s="101">
        <v>2.525941</v>
      </c>
      <c r="I166" s="101">
        <v>3.0599120000000002</v>
      </c>
      <c r="J166" s="101">
        <v>85.306159000000008</v>
      </c>
      <c r="K166" s="101">
        <v>26.923542999999999</v>
      </c>
      <c r="L166" s="101">
        <v>22.102753</v>
      </c>
      <c r="M166" s="101">
        <v>0.70151599999999992</v>
      </c>
      <c r="N166" s="101">
        <v>0</v>
      </c>
      <c r="O166" s="101">
        <v>0</v>
      </c>
      <c r="P166" s="96"/>
      <c r="Q166" s="159" t="s">
        <v>544</v>
      </c>
    </row>
    <row r="167" spans="1:17">
      <c r="B167" s="159" t="s">
        <v>345</v>
      </c>
      <c r="C167" s="101">
        <v>593.14774999999997</v>
      </c>
      <c r="D167" s="101">
        <v>94.814131000000003</v>
      </c>
      <c r="E167" s="101">
        <v>5.2068289999999999</v>
      </c>
      <c r="F167" s="101">
        <v>145.15645699999999</v>
      </c>
      <c r="G167" s="101">
        <v>10.448460000000001</v>
      </c>
      <c r="H167" s="101">
        <v>2.9672199999999997</v>
      </c>
      <c r="I167" s="101">
        <v>5.135046</v>
      </c>
      <c r="J167" s="101">
        <v>109.18865600000001</v>
      </c>
      <c r="K167" s="101">
        <v>29.571083999999999</v>
      </c>
      <c r="L167" s="101">
        <v>22.705788999999999</v>
      </c>
      <c r="M167" s="101">
        <v>0.67440000000000011</v>
      </c>
      <c r="N167" s="101">
        <v>0</v>
      </c>
      <c r="O167" s="101">
        <v>0</v>
      </c>
      <c r="P167" s="96"/>
      <c r="Q167" s="159" t="s">
        <v>545</v>
      </c>
    </row>
    <row r="168" spans="1:17">
      <c r="B168" s="159" t="s">
        <v>346</v>
      </c>
      <c r="C168" s="101">
        <v>470.077787</v>
      </c>
      <c r="D168" s="101">
        <v>119.39377900000001</v>
      </c>
      <c r="E168" s="101">
        <v>2.5034190000000001</v>
      </c>
      <c r="F168" s="101">
        <v>112.165649</v>
      </c>
      <c r="G168" s="101">
        <v>10.444262</v>
      </c>
      <c r="H168" s="101">
        <v>3.12066</v>
      </c>
      <c r="I168" s="101">
        <v>2.0430440000000001</v>
      </c>
      <c r="J168" s="101">
        <v>78.835345000000004</v>
      </c>
      <c r="K168" s="101">
        <v>29.554541</v>
      </c>
      <c r="L168" s="101">
        <v>19.994222999999998</v>
      </c>
      <c r="M168" s="101">
        <v>0.28861499999999995</v>
      </c>
      <c r="N168" s="101">
        <v>0</v>
      </c>
      <c r="O168" s="101">
        <v>0</v>
      </c>
      <c r="P168" s="96"/>
      <c r="Q168" s="159" t="s">
        <v>546</v>
      </c>
    </row>
    <row r="169" spans="1:17">
      <c r="B169" s="159" t="s">
        <v>347</v>
      </c>
      <c r="C169" s="101">
        <v>713.60365999999999</v>
      </c>
      <c r="D169" s="101">
        <v>49.299264000000008</v>
      </c>
      <c r="E169" s="101">
        <v>32.136358000000001</v>
      </c>
      <c r="F169" s="101">
        <v>141.793533</v>
      </c>
      <c r="G169" s="101">
        <v>13.922827999999999</v>
      </c>
      <c r="H169" s="101">
        <v>3.258626</v>
      </c>
      <c r="I169" s="101">
        <v>6.0415489999999998</v>
      </c>
      <c r="J169" s="101">
        <v>107.79151399999999</v>
      </c>
      <c r="K169" s="101">
        <v>44.679165999999995</v>
      </c>
      <c r="L169" s="101">
        <v>22.947056</v>
      </c>
      <c r="M169" s="101">
        <v>0.48392900000000005</v>
      </c>
      <c r="N169" s="101">
        <v>0</v>
      </c>
      <c r="O169" s="101">
        <v>0</v>
      </c>
      <c r="P169" s="96"/>
      <c r="Q169" s="159" t="s">
        <v>547</v>
      </c>
    </row>
    <row r="170" spans="1:17">
      <c r="B170" s="159" t="s">
        <v>348</v>
      </c>
      <c r="C170" s="101">
        <v>731.16914499999996</v>
      </c>
      <c r="D170" s="101">
        <v>95.034114000000002</v>
      </c>
      <c r="E170" s="101">
        <v>4.5127450000000007</v>
      </c>
      <c r="F170" s="101">
        <v>155.79984299999998</v>
      </c>
      <c r="G170" s="101">
        <v>16.344654999999999</v>
      </c>
      <c r="H170" s="101">
        <v>3.6853030000000002</v>
      </c>
      <c r="I170" s="101">
        <v>3.8095930000000005</v>
      </c>
      <c r="J170" s="101">
        <v>107.072693</v>
      </c>
      <c r="K170" s="101">
        <v>55.802638000000002</v>
      </c>
      <c r="L170" s="101">
        <v>25.52957</v>
      </c>
      <c r="M170" s="101">
        <v>0.678512</v>
      </c>
      <c r="N170" s="101">
        <v>0</v>
      </c>
      <c r="O170" s="101">
        <v>0</v>
      </c>
      <c r="P170" s="96"/>
      <c r="Q170" s="159" t="s">
        <v>548</v>
      </c>
    </row>
    <row r="171" spans="1:17">
      <c r="B171" s="159" t="s">
        <v>349</v>
      </c>
      <c r="C171" s="101">
        <v>740.50240699999995</v>
      </c>
      <c r="D171" s="101">
        <v>69.687918999999994</v>
      </c>
      <c r="E171" s="101">
        <v>1.622822</v>
      </c>
      <c r="F171" s="101">
        <v>150.36627300000001</v>
      </c>
      <c r="G171" s="101">
        <v>17.335147999999997</v>
      </c>
      <c r="H171" s="101">
        <v>3.8867920000000002</v>
      </c>
      <c r="I171" s="101">
        <v>6.0659830000000001</v>
      </c>
      <c r="J171" s="101">
        <v>104.92214299999999</v>
      </c>
      <c r="K171" s="101">
        <v>47.531242999999996</v>
      </c>
      <c r="L171" s="101">
        <v>22.615949999999998</v>
      </c>
      <c r="M171" s="101">
        <v>1.7198839999999997</v>
      </c>
      <c r="N171" s="101">
        <v>0</v>
      </c>
      <c r="O171" s="101">
        <v>0</v>
      </c>
      <c r="P171" s="96"/>
      <c r="Q171" s="159" t="s">
        <v>549</v>
      </c>
    </row>
    <row r="172" spans="1:17">
      <c r="B172" s="159" t="s">
        <v>350</v>
      </c>
      <c r="C172" s="101">
        <v>661.826412</v>
      </c>
      <c r="D172" s="101">
        <v>10.537668</v>
      </c>
      <c r="E172" s="101">
        <v>1.3051029999999999</v>
      </c>
      <c r="F172" s="101">
        <v>154.59608299999996</v>
      </c>
      <c r="G172" s="101">
        <v>18.089777999999999</v>
      </c>
      <c r="H172" s="101">
        <v>3.7914030000000003</v>
      </c>
      <c r="I172" s="101">
        <v>3.992642</v>
      </c>
      <c r="J172" s="101">
        <v>85.458897000000007</v>
      </c>
      <c r="K172" s="101">
        <v>34.755220000000001</v>
      </c>
      <c r="L172" s="101">
        <v>23.959427999999999</v>
      </c>
      <c r="M172" s="101">
        <v>1.3889610000000001</v>
      </c>
      <c r="N172" s="101">
        <v>0</v>
      </c>
      <c r="O172" s="101">
        <v>0</v>
      </c>
      <c r="P172" s="96"/>
      <c r="Q172" s="159" t="s">
        <v>550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612.73692099999994</v>
      </c>
      <c r="D174" s="101">
        <v>10.935393999999999</v>
      </c>
      <c r="E174" s="101">
        <v>0.58197500000000002</v>
      </c>
      <c r="F174" s="101">
        <v>121.12934700000001</v>
      </c>
      <c r="G174" s="101">
        <v>11.451450000000001</v>
      </c>
      <c r="H174" s="101">
        <v>2.7131240000000001</v>
      </c>
      <c r="I174" s="101">
        <v>3.8685070000000001</v>
      </c>
      <c r="J174" s="101">
        <v>89.603877000000011</v>
      </c>
      <c r="K174" s="101">
        <v>20.127369999999996</v>
      </c>
      <c r="L174" s="101">
        <v>21.348494000000002</v>
      </c>
      <c r="M174" s="101">
        <v>0.51139000000000001</v>
      </c>
      <c r="N174" s="101">
        <v>0</v>
      </c>
      <c r="O174" s="101">
        <v>0</v>
      </c>
      <c r="P174" s="100">
        <v>2021</v>
      </c>
      <c r="Q174" s="159" t="s">
        <v>539</v>
      </c>
    </row>
    <row r="175" spans="1:17">
      <c r="B175" s="159" t="s">
        <v>340</v>
      </c>
      <c r="C175" s="101">
        <v>670.76634200000001</v>
      </c>
      <c r="D175" s="101">
        <v>21.907408999999991</v>
      </c>
      <c r="E175" s="101">
        <v>3.3429820000000001</v>
      </c>
      <c r="F175" s="101">
        <v>130.60541999999998</v>
      </c>
      <c r="G175" s="101">
        <v>8.5345530000000007</v>
      </c>
      <c r="H175" s="101">
        <v>2.8644430000000001</v>
      </c>
      <c r="I175" s="101">
        <v>2.3926720000000001</v>
      </c>
      <c r="J175" s="101">
        <v>92.072996000000003</v>
      </c>
      <c r="K175" s="101">
        <v>22.922367999999999</v>
      </c>
      <c r="L175" s="101">
        <v>18.7316</v>
      </c>
      <c r="M175" s="101">
        <v>2.396617</v>
      </c>
      <c r="N175" s="101">
        <v>0</v>
      </c>
      <c r="O175" s="101">
        <v>0</v>
      </c>
      <c r="P175" s="96"/>
      <c r="Q175" s="159" t="s">
        <v>540</v>
      </c>
    </row>
    <row r="176" spans="1:17">
      <c r="B176" s="159" t="s">
        <v>341</v>
      </c>
      <c r="C176" s="101">
        <v>764.87714699999992</v>
      </c>
      <c r="D176" s="101">
        <v>99.554359000000005</v>
      </c>
      <c r="E176" s="101">
        <v>8.9794079999999994</v>
      </c>
      <c r="F176" s="101">
        <v>163.635548</v>
      </c>
      <c r="G176" s="101">
        <v>7.3907279999999993</v>
      </c>
      <c r="H176" s="101">
        <v>3.59259</v>
      </c>
      <c r="I176" s="101">
        <v>2.807105</v>
      </c>
      <c r="J176" s="101">
        <v>106.34628499999999</v>
      </c>
      <c r="K176" s="101">
        <v>32.244145000000003</v>
      </c>
      <c r="L176" s="101">
        <v>25.359794000000001</v>
      </c>
      <c r="M176" s="101">
        <v>3.6279339999999993</v>
      </c>
      <c r="N176" s="101">
        <v>0</v>
      </c>
      <c r="O176" s="101">
        <v>0</v>
      </c>
      <c r="P176" s="96"/>
      <c r="Q176" s="159" t="s">
        <v>541</v>
      </c>
    </row>
    <row r="177" spans="2:19">
      <c r="B177" s="159" t="s">
        <v>342</v>
      </c>
      <c r="C177" s="101">
        <v>672.96311600000001</v>
      </c>
      <c r="D177" s="101">
        <v>128.38650799999999</v>
      </c>
      <c r="E177" s="101">
        <v>2.1164079999999998</v>
      </c>
      <c r="F177" s="101">
        <v>144.846822</v>
      </c>
      <c r="G177" s="101">
        <v>16.342130000000001</v>
      </c>
      <c r="H177" s="101">
        <v>2.9166660000000002</v>
      </c>
      <c r="I177" s="101">
        <v>4.4804870000000001</v>
      </c>
      <c r="J177" s="101">
        <v>108.493554</v>
      </c>
      <c r="K177" s="101">
        <v>27.883084000000004</v>
      </c>
      <c r="L177" s="101">
        <v>21.927289999999999</v>
      </c>
      <c r="M177" s="101">
        <v>0.8347140000000004</v>
      </c>
      <c r="N177" s="101">
        <v>0</v>
      </c>
      <c r="O177" s="101">
        <v>0</v>
      </c>
      <c r="P177" s="96"/>
      <c r="Q177" s="159" t="s">
        <v>542</v>
      </c>
    </row>
    <row r="178" spans="2:19">
      <c r="B178" s="159" t="s">
        <v>343</v>
      </c>
      <c r="C178" s="101">
        <v>652.33937200000003</v>
      </c>
      <c r="D178" s="101">
        <v>23.643243000000002</v>
      </c>
      <c r="E178" s="101">
        <v>2.5705020000000003</v>
      </c>
      <c r="F178" s="101">
        <v>148.98336500000002</v>
      </c>
      <c r="G178" s="101">
        <v>13.792959</v>
      </c>
      <c r="H178" s="101">
        <v>2.5544440000000002</v>
      </c>
      <c r="I178" s="101">
        <v>6.5294319999999999</v>
      </c>
      <c r="J178" s="101">
        <v>107.882608</v>
      </c>
      <c r="K178" s="101">
        <v>30.962071999999999</v>
      </c>
      <c r="L178" s="101">
        <v>24.238064000000005</v>
      </c>
      <c r="M178" s="101">
        <v>0.7200169999999998</v>
      </c>
      <c r="N178" s="101">
        <v>0</v>
      </c>
      <c r="O178" s="101">
        <v>0</v>
      </c>
      <c r="P178" s="96"/>
      <c r="Q178" s="159" t="s">
        <v>543</v>
      </c>
    </row>
    <row r="179" spans="2:19">
      <c r="B179" s="159" t="s">
        <v>344</v>
      </c>
      <c r="C179" s="101">
        <v>653.299665</v>
      </c>
      <c r="D179" s="101">
        <v>10.650751</v>
      </c>
      <c r="E179" s="101">
        <v>4.9981859999999996</v>
      </c>
      <c r="F179" s="101">
        <v>155.61648199999996</v>
      </c>
      <c r="G179" s="101">
        <v>15.653560999999998</v>
      </c>
      <c r="H179" s="101">
        <v>3.0597539999999999</v>
      </c>
      <c r="I179" s="101">
        <v>3.8773200000000001</v>
      </c>
      <c r="J179" s="101">
        <v>106.65481000000001</v>
      </c>
      <c r="K179" s="101">
        <v>31.289977000000007</v>
      </c>
      <c r="L179" s="101">
        <v>25.381320999999996</v>
      </c>
      <c r="M179" s="101">
        <v>2.4270709999999998</v>
      </c>
      <c r="N179" s="101">
        <v>0</v>
      </c>
      <c r="O179" s="101">
        <v>0</v>
      </c>
      <c r="P179" s="96"/>
      <c r="Q179" s="159" t="s">
        <v>544</v>
      </c>
      <c r="R179" s="161"/>
      <c r="S179" s="161"/>
    </row>
    <row r="180" spans="2:19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T128:T129"/>
    <mergeCell ref="U128:U129"/>
    <mergeCell ref="T4:T5"/>
    <mergeCell ref="U4:U5"/>
    <mergeCell ref="T35:T36"/>
    <mergeCell ref="U35:U36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3" sqref="A3:U3"/>
    </sheetView>
  </sheetViews>
  <sheetFormatPr defaultRowHeight="9"/>
  <cols>
    <col min="1" max="1" width="6.85546875" style="96" customWidth="1"/>
    <col min="2" max="2" width="9.85546875" style="159" bestFit="1" customWidth="1"/>
    <col min="3" max="19" width="7.42578125" style="159" customWidth="1"/>
    <col min="20" max="20" width="9.140625" style="96"/>
    <col min="21" max="16384" width="9.14062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683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7" t="s">
        <v>162</v>
      </c>
      <c r="B4" s="227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7" t="s">
        <v>536</v>
      </c>
      <c r="U4" s="227" t="s">
        <v>523</v>
      </c>
    </row>
    <row r="5" spans="1:21" ht="20.25" customHeight="1" thickBot="1">
      <c r="A5" s="228"/>
      <c r="B5" s="228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28"/>
      <c r="U5" s="228"/>
    </row>
    <row r="6" spans="1:21">
      <c r="A6" s="100">
        <v>2020</v>
      </c>
      <c r="B6" s="159" t="s">
        <v>339</v>
      </c>
      <c r="C6" s="101">
        <v>21.476096999999999</v>
      </c>
      <c r="D6" s="101">
        <v>17.271286000000003</v>
      </c>
      <c r="E6" s="101">
        <v>58.534173999999993</v>
      </c>
      <c r="F6" s="101">
        <v>28.662005000000001</v>
      </c>
      <c r="G6" s="101">
        <v>8.3829339999999988</v>
      </c>
      <c r="H6" s="101">
        <v>13.777828</v>
      </c>
      <c r="I6" s="101">
        <v>26.806151999999997</v>
      </c>
      <c r="J6" s="101">
        <v>53.987956999999994</v>
      </c>
      <c r="K6" s="101">
        <v>8.3924669999999999</v>
      </c>
      <c r="L6" s="101">
        <v>8.2586839999999988</v>
      </c>
      <c r="M6" s="101">
        <v>5.5381419999999997</v>
      </c>
      <c r="N6" s="101">
        <v>8.2531569999999999</v>
      </c>
      <c r="O6" s="101">
        <v>0.34378500000000001</v>
      </c>
      <c r="P6" s="101">
        <v>5.6684999999999999E-2</v>
      </c>
      <c r="Q6" s="101">
        <v>72.025236000000007</v>
      </c>
      <c r="R6" s="101">
        <v>25.206868999999998</v>
      </c>
      <c r="S6" s="101">
        <v>10.264294</v>
      </c>
      <c r="T6" s="100">
        <v>2020</v>
      </c>
      <c r="U6" s="159" t="s">
        <v>539</v>
      </c>
    </row>
    <row r="7" spans="1:21">
      <c r="B7" s="159" t="s">
        <v>340</v>
      </c>
      <c r="C7" s="101">
        <v>12.224604000000001</v>
      </c>
      <c r="D7" s="101">
        <v>15.564392999999999</v>
      </c>
      <c r="E7" s="101">
        <v>60.084644000000011</v>
      </c>
      <c r="F7" s="101">
        <v>27.910758000000001</v>
      </c>
      <c r="G7" s="101">
        <v>6.7864040000000001</v>
      </c>
      <c r="H7" s="101">
        <v>13.227953999999999</v>
      </c>
      <c r="I7" s="101">
        <v>24.300287999999998</v>
      </c>
      <c r="J7" s="101">
        <v>48.922310000000003</v>
      </c>
      <c r="K7" s="101">
        <v>7.8184970000000007</v>
      </c>
      <c r="L7" s="101">
        <v>4.7325310000000007</v>
      </c>
      <c r="M7" s="101">
        <v>5.107246</v>
      </c>
      <c r="N7" s="101">
        <v>5.7730930000000003</v>
      </c>
      <c r="O7" s="101">
        <v>0.225024</v>
      </c>
      <c r="P7" s="101">
        <v>7.0646E-2</v>
      </c>
      <c r="Q7" s="101">
        <v>76.92025799999999</v>
      </c>
      <c r="R7" s="101">
        <v>22.094922</v>
      </c>
      <c r="S7" s="101">
        <v>10.507539</v>
      </c>
      <c r="U7" s="159" t="s">
        <v>540</v>
      </c>
    </row>
    <row r="8" spans="1:21">
      <c r="B8" s="159" t="s">
        <v>341</v>
      </c>
      <c r="C8" s="101">
        <v>24.943486999999998</v>
      </c>
      <c r="D8" s="101">
        <v>18.241249</v>
      </c>
      <c r="E8" s="101">
        <v>48.498919000000001</v>
      </c>
      <c r="F8" s="101">
        <v>27.891813000000013</v>
      </c>
      <c r="G8" s="101">
        <v>8.9406649999999992</v>
      </c>
      <c r="H8" s="101">
        <v>14.835875</v>
      </c>
      <c r="I8" s="101">
        <v>29.779387</v>
      </c>
      <c r="J8" s="101">
        <v>61.436305000000004</v>
      </c>
      <c r="K8" s="101">
        <v>9.1496950000000012</v>
      </c>
      <c r="L8" s="101">
        <v>6.3524510000000003</v>
      </c>
      <c r="M8" s="101">
        <v>4.7026419999999991</v>
      </c>
      <c r="N8" s="101">
        <v>10.698325000000001</v>
      </c>
      <c r="O8" s="101">
        <v>0.64646300000000001</v>
      </c>
      <c r="P8" s="101">
        <v>2.2914999999999998E-2</v>
      </c>
      <c r="Q8" s="101">
        <v>75.072645999999992</v>
      </c>
      <c r="R8" s="101">
        <v>28.564773000000002</v>
      </c>
      <c r="S8" s="101">
        <v>11.989376999999999</v>
      </c>
      <c r="U8" s="159" t="s">
        <v>541</v>
      </c>
    </row>
    <row r="9" spans="1:21">
      <c r="B9" s="159" t="s">
        <v>342</v>
      </c>
      <c r="C9" s="101">
        <v>21.604565999999998</v>
      </c>
      <c r="D9" s="101">
        <v>13.526986000000001</v>
      </c>
      <c r="E9" s="101">
        <v>30.077809999999999</v>
      </c>
      <c r="F9" s="101">
        <v>27.575069000000003</v>
      </c>
      <c r="G9" s="101">
        <v>8.2584790000000012</v>
      </c>
      <c r="H9" s="101">
        <v>11.483342</v>
      </c>
      <c r="I9" s="101">
        <v>27.929414999999999</v>
      </c>
      <c r="J9" s="101">
        <v>56.564247000000002</v>
      </c>
      <c r="K9" s="101">
        <v>5.9654009999999991</v>
      </c>
      <c r="L9" s="101">
        <v>7.9526199999999996</v>
      </c>
      <c r="M9" s="101">
        <v>5.5861170000000024</v>
      </c>
      <c r="N9" s="101">
        <v>9.1554179999999992</v>
      </c>
      <c r="O9" s="101">
        <v>0.460534</v>
      </c>
      <c r="P9" s="101">
        <v>5.4918000000000002E-2</v>
      </c>
      <c r="Q9" s="101">
        <v>66.389812000000006</v>
      </c>
      <c r="R9" s="101">
        <v>28.569353999999997</v>
      </c>
      <c r="S9" s="101">
        <v>14.178847000000001</v>
      </c>
      <c r="U9" s="159" t="s">
        <v>542</v>
      </c>
    </row>
    <row r="10" spans="1:21">
      <c r="B10" s="159" t="s">
        <v>343</v>
      </c>
      <c r="C10" s="101">
        <v>26.224309000000005</v>
      </c>
      <c r="D10" s="101">
        <v>13.054496999999998</v>
      </c>
      <c r="E10" s="101">
        <v>35.163426999999999</v>
      </c>
      <c r="F10" s="101">
        <v>23.649033999999993</v>
      </c>
      <c r="G10" s="101">
        <v>6.7664349999999995</v>
      </c>
      <c r="H10" s="101">
        <v>14.268449</v>
      </c>
      <c r="I10" s="101">
        <v>29.101136000000004</v>
      </c>
      <c r="J10" s="101">
        <v>67.663295999999988</v>
      </c>
      <c r="K10" s="101">
        <v>5.7562920000000002</v>
      </c>
      <c r="L10" s="101">
        <v>6.9669229999999995</v>
      </c>
      <c r="M10" s="101">
        <v>5.5705439999999982</v>
      </c>
      <c r="N10" s="101">
        <v>5.4340950000000001</v>
      </c>
      <c r="O10" s="101">
        <v>0.64352100000000001</v>
      </c>
      <c r="P10" s="101">
        <v>4.7236E-2</v>
      </c>
      <c r="Q10" s="101">
        <v>54.985512</v>
      </c>
      <c r="R10" s="101">
        <v>26.008354999999998</v>
      </c>
      <c r="S10" s="101">
        <v>6.8279030000000001</v>
      </c>
      <c r="U10" s="159" t="s">
        <v>543</v>
      </c>
    </row>
    <row r="11" spans="1:21">
      <c r="B11" s="159" t="s">
        <v>344</v>
      </c>
      <c r="C11" s="101">
        <v>17.431602000000002</v>
      </c>
      <c r="D11" s="101">
        <v>15.697423999999998</v>
      </c>
      <c r="E11" s="101">
        <v>49.225966</v>
      </c>
      <c r="F11" s="101">
        <v>25.946778000000002</v>
      </c>
      <c r="G11" s="101">
        <v>6.8842630000000007</v>
      </c>
      <c r="H11" s="101">
        <v>6.10501</v>
      </c>
      <c r="I11" s="101">
        <v>28.435219999999997</v>
      </c>
      <c r="J11" s="101">
        <v>67.52514699999999</v>
      </c>
      <c r="K11" s="101">
        <v>6.9702339999999996</v>
      </c>
      <c r="L11" s="101">
        <v>4.614452</v>
      </c>
      <c r="M11" s="101">
        <v>4.270290000000001</v>
      </c>
      <c r="N11" s="101">
        <v>12.135835999999999</v>
      </c>
      <c r="O11" s="101">
        <v>0.91756499999999996</v>
      </c>
      <c r="P11" s="101">
        <v>0.335231</v>
      </c>
      <c r="Q11" s="101">
        <v>64.151589999999999</v>
      </c>
      <c r="R11" s="101">
        <v>25.086984999999999</v>
      </c>
      <c r="S11" s="101">
        <v>10.234264</v>
      </c>
      <c r="U11" s="159" t="s">
        <v>544</v>
      </c>
    </row>
    <row r="12" spans="1:21">
      <c r="B12" s="159" t="s">
        <v>345</v>
      </c>
      <c r="C12" s="101">
        <v>24.817135999999998</v>
      </c>
      <c r="D12" s="101">
        <v>19.762313999999996</v>
      </c>
      <c r="E12" s="101">
        <v>58.172226000000002</v>
      </c>
      <c r="F12" s="101">
        <v>21.945362000000003</v>
      </c>
      <c r="G12" s="101">
        <v>9.2099360000000008</v>
      </c>
      <c r="H12" s="101">
        <v>4.9242730000000003</v>
      </c>
      <c r="I12" s="101">
        <v>23.288538000000003</v>
      </c>
      <c r="J12" s="101">
        <v>65.707311000000004</v>
      </c>
      <c r="K12" s="101">
        <v>8.3820209999999999</v>
      </c>
      <c r="L12" s="101">
        <v>5.8264040000000001</v>
      </c>
      <c r="M12" s="101">
        <v>6.1211630000000001</v>
      </c>
      <c r="N12" s="101">
        <v>8.1716179999999987</v>
      </c>
      <c r="O12" s="101">
        <v>0.92251899999999998</v>
      </c>
      <c r="P12" s="101">
        <v>0.36137900000000001</v>
      </c>
      <c r="Q12" s="101">
        <v>66.467161999999973</v>
      </c>
      <c r="R12" s="101">
        <v>35.617358999999993</v>
      </c>
      <c r="S12" s="101">
        <v>11.279278</v>
      </c>
      <c r="U12" s="159" t="s">
        <v>545</v>
      </c>
    </row>
    <row r="13" spans="1:21">
      <c r="B13" s="159" t="s">
        <v>346</v>
      </c>
      <c r="C13" s="101">
        <v>23.796205999999998</v>
      </c>
      <c r="D13" s="101">
        <v>20.879670999999995</v>
      </c>
      <c r="E13" s="101">
        <v>52.289155000000001</v>
      </c>
      <c r="F13" s="101">
        <v>25.073318</v>
      </c>
      <c r="G13" s="101">
        <v>3.9657640000000001</v>
      </c>
      <c r="H13" s="101">
        <v>3.5229900000000001</v>
      </c>
      <c r="I13" s="101">
        <v>21.036863</v>
      </c>
      <c r="J13" s="101">
        <v>74.564940000000007</v>
      </c>
      <c r="K13" s="101">
        <v>9.1891069999999981</v>
      </c>
      <c r="L13" s="101">
        <v>4.6846839999999998</v>
      </c>
      <c r="M13" s="101">
        <v>3.6084610000000001</v>
      </c>
      <c r="N13" s="101">
        <v>2.808414</v>
      </c>
      <c r="O13" s="101">
        <v>0.25677999999999995</v>
      </c>
      <c r="P13" s="101">
        <v>0.366587</v>
      </c>
      <c r="Q13" s="101">
        <v>49.273582999999988</v>
      </c>
      <c r="R13" s="101">
        <v>20.859558999999997</v>
      </c>
      <c r="S13" s="101">
        <v>9.6247869999999995</v>
      </c>
      <c r="U13" s="159" t="s">
        <v>546</v>
      </c>
    </row>
    <row r="14" spans="1:21">
      <c r="B14" s="159" t="s">
        <v>347</v>
      </c>
      <c r="C14" s="101">
        <v>14.951473</v>
      </c>
      <c r="D14" s="101">
        <v>24.931584000000001</v>
      </c>
      <c r="E14" s="101">
        <v>66.780441999999994</v>
      </c>
      <c r="F14" s="101">
        <v>35.333976</v>
      </c>
      <c r="G14" s="101">
        <v>7.8027170000000003</v>
      </c>
      <c r="H14" s="101">
        <v>4.1608520000000002</v>
      </c>
      <c r="I14" s="101">
        <v>23.291522999999998</v>
      </c>
      <c r="J14" s="101">
        <v>96.825386999999992</v>
      </c>
      <c r="K14" s="101">
        <v>9.1429960000000001</v>
      </c>
      <c r="L14" s="101">
        <v>6.6947039999999998</v>
      </c>
      <c r="M14" s="101">
        <v>3.9164910000000002</v>
      </c>
      <c r="N14" s="101">
        <v>9.4152369999999994</v>
      </c>
      <c r="O14" s="101">
        <v>0.50833200000000001</v>
      </c>
      <c r="P14" s="101">
        <v>0.29904199999999997</v>
      </c>
      <c r="Q14" s="101">
        <v>60.209759000000005</v>
      </c>
      <c r="R14" s="101">
        <v>28.196757999999999</v>
      </c>
      <c r="S14" s="101">
        <v>11.535369999999999</v>
      </c>
      <c r="U14" s="159" t="s">
        <v>547</v>
      </c>
    </row>
    <row r="15" spans="1:21">
      <c r="B15" s="159" t="s">
        <v>348</v>
      </c>
      <c r="C15" s="101">
        <v>18.047104000000001</v>
      </c>
      <c r="D15" s="101">
        <v>23.097076000000001</v>
      </c>
      <c r="E15" s="101">
        <v>62.456992</v>
      </c>
      <c r="F15" s="101">
        <v>30.820348999999993</v>
      </c>
      <c r="G15" s="101">
        <v>9.001849</v>
      </c>
      <c r="H15" s="101">
        <v>6.2230590000000001</v>
      </c>
      <c r="I15" s="101">
        <v>31.669942000000002</v>
      </c>
      <c r="J15" s="101">
        <v>78.095165000000009</v>
      </c>
      <c r="K15" s="101">
        <v>10.630272000000001</v>
      </c>
      <c r="L15" s="101">
        <v>11.32254</v>
      </c>
      <c r="M15" s="101">
        <v>3.7108380000000007</v>
      </c>
      <c r="N15" s="101">
        <v>11.091553000000001</v>
      </c>
      <c r="O15" s="101">
        <v>9.3706000000000012E-2</v>
      </c>
      <c r="P15" s="101">
        <v>0.39463100000000001</v>
      </c>
      <c r="Q15" s="101">
        <v>67.226907000000011</v>
      </c>
      <c r="R15" s="101">
        <v>27.437251999999997</v>
      </c>
      <c r="S15" s="101">
        <v>7.8746710000000002</v>
      </c>
      <c r="U15" s="159" t="s">
        <v>548</v>
      </c>
    </row>
    <row r="16" spans="1:21">
      <c r="B16" s="159" t="s">
        <v>349</v>
      </c>
      <c r="C16" s="101">
        <v>27.608114999999998</v>
      </c>
      <c r="D16" s="101">
        <v>22.251147999999993</v>
      </c>
      <c r="E16" s="101">
        <v>60.268162999999994</v>
      </c>
      <c r="F16" s="101">
        <v>28.434363999999999</v>
      </c>
      <c r="G16" s="101">
        <v>7.9029360000000004</v>
      </c>
      <c r="H16" s="101">
        <v>6.2934859999999997</v>
      </c>
      <c r="I16" s="101">
        <v>26.762383999999997</v>
      </c>
      <c r="J16" s="101">
        <v>66.90561799999999</v>
      </c>
      <c r="K16" s="101">
        <v>8.4039269999999995</v>
      </c>
      <c r="L16" s="101">
        <v>7.395473</v>
      </c>
      <c r="M16" s="101">
        <v>5.2603139999999993</v>
      </c>
      <c r="N16" s="101">
        <v>6.0114590000000003</v>
      </c>
      <c r="O16" s="101">
        <v>0.33035100000000001</v>
      </c>
      <c r="P16" s="101">
        <v>0.57701899999999995</v>
      </c>
      <c r="Q16" s="101">
        <v>83.079228000000001</v>
      </c>
      <c r="R16" s="101">
        <v>28.034675000000004</v>
      </c>
      <c r="S16" s="101">
        <v>7.2797400000000003</v>
      </c>
      <c r="U16" s="159" t="s">
        <v>549</v>
      </c>
    </row>
    <row r="17" spans="1:21">
      <c r="B17" s="159" t="s">
        <v>350</v>
      </c>
      <c r="C17" s="101">
        <v>17.795656000000001</v>
      </c>
      <c r="D17" s="101">
        <v>17.936076</v>
      </c>
      <c r="E17" s="101">
        <v>51.975067999999993</v>
      </c>
      <c r="F17" s="101">
        <v>26.710579999999997</v>
      </c>
      <c r="G17" s="101">
        <v>5.5798070000000006</v>
      </c>
      <c r="H17" s="101">
        <v>10.633168</v>
      </c>
      <c r="I17" s="101">
        <v>26.278722999999999</v>
      </c>
      <c r="J17" s="101">
        <v>55.529112000000005</v>
      </c>
      <c r="K17" s="101">
        <v>9.1179659999999991</v>
      </c>
      <c r="L17" s="101">
        <v>10.461660999999999</v>
      </c>
      <c r="M17" s="101">
        <v>5.3318349999999999</v>
      </c>
      <c r="N17" s="101">
        <v>8.8072510000000008</v>
      </c>
      <c r="O17" s="101">
        <v>0.10847999999999999</v>
      </c>
      <c r="P17" s="101">
        <v>0.36231999999999998</v>
      </c>
      <c r="Q17" s="101">
        <v>79.955854000000002</v>
      </c>
      <c r="R17" s="101">
        <v>22.948813999999999</v>
      </c>
      <c r="S17" s="101">
        <v>7.6115219999999999</v>
      </c>
      <c r="U17" s="159" t="s">
        <v>550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11.366828</v>
      </c>
      <c r="D19" s="101">
        <v>17.816502</v>
      </c>
      <c r="E19" s="101">
        <v>48.530211999999992</v>
      </c>
      <c r="F19" s="101">
        <v>22.156880000000001</v>
      </c>
      <c r="G19" s="101">
        <v>8.5033850000000015</v>
      </c>
      <c r="H19" s="101">
        <v>11.764063999999999</v>
      </c>
      <c r="I19" s="101">
        <v>21.981057999999997</v>
      </c>
      <c r="J19" s="101">
        <v>43.196333000000003</v>
      </c>
      <c r="K19" s="101">
        <v>8.7825879999999987</v>
      </c>
      <c r="L19" s="101">
        <v>4.0195759999999998</v>
      </c>
      <c r="M19" s="101">
        <v>5.016699</v>
      </c>
      <c r="N19" s="101">
        <v>10.367571</v>
      </c>
      <c r="O19" s="101">
        <v>0.10575000000000001</v>
      </c>
      <c r="P19" s="101">
        <v>0.36254899999999995</v>
      </c>
      <c r="Q19" s="101">
        <v>71.569820000000007</v>
      </c>
      <c r="R19" s="101">
        <v>22.841847999999999</v>
      </c>
      <c r="S19" s="101">
        <v>9.3605119999999999</v>
      </c>
      <c r="T19" s="100">
        <v>2021</v>
      </c>
      <c r="U19" s="159" t="s">
        <v>539</v>
      </c>
    </row>
    <row r="20" spans="1:21">
      <c r="B20" s="159" t="s">
        <v>340</v>
      </c>
      <c r="C20" s="101">
        <v>28.970386000000005</v>
      </c>
      <c r="D20" s="101">
        <v>22.979529000000003</v>
      </c>
      <c r="E20" s="101">
        <v>48.853568000000003</v>
      </c>
      <c r="F20" s="101">
        <v>38.368391000000003</v>
      </c>
      <c r="G20" s="101">
        <v>6.9813130000000001</v>
      </c>
      <c r="H20" s="101">
        <v>14.435668</v>
      </c>
      <c r="I20" s="101">
        <v>22.789046999999997</v>
      </c>
      <c r="J20" s="101">
        <v>40.932940000000002</v>
      </c>
      <c r="K20" s="101">
        <v>8.7292069999999988</v>
      </c>
      <c r="L20" s="101">
        <v>5.0068540000000006</v>
      </c>
      <c r="M20" s="101">
        <v>4.2753589999999999</v>
      </c>
      <c r="N20" s="101">
        <v>12.30167</v>
      </c>
      <c r="O20" s="101">
        <v>0.23874200000000001</v>
      </c>
      <c r="P20" s="101">
        <v>0.45578000000000002</v>
      </c>
      <c r="Q20" s="101">
        <v>83.546968000000007</v>
      </c>
      <c r="R20" s="101">
        <v>24.786928000000003</v>
      </c>
      <c r="S20" s="101">
        <v>6.4234340000000003</v>
      </c>
      <c r="U20" s="159" t="s">
        <v>540</v>
      </c>
    </row>
    <row r="21" spans="1:21">
      <c r="B21" s="159" t="s">
        <v>341</v>
      </c>
      <c r="C21" s="101">
        <v>29.882713000000003</v>
      </c>
      <c r="D21" s="101">
        <v>25.357200999999996</v>
      </c>
      <c r="E21" s="101">
        <v>65.124893999999998</v>
      </c>
      <c r="F21" s="101">
        <v>32.629160999999989</v>
      </c>
      <c r="G21" s="101">
        <v>9.2457779999999996</v>
      </c>
      <c r="H21" s="101">
        <v>17.811406999999999</v>
      </c>
      <c r="I21" s="101">
        <v>28.675576999999997</v>
      </c>
      <c r="J21" s="101">
        <v>50.460821000000003</v>
      </c>
      <c r="K21" s="101">
        <v>10.437306999999999</v>
      </c>
      <c r="L21" s="101">
        <v>5.9552389999999997</v>
      </c>
      <c r="M21" s="101">
        <v>5.0531879999999996</v>
      </c>
      <c r="N21" s="101">
        <v>10.393964</v>
      </c>
      <c r="O21" s="101">
        <v>0.22707799999999997</v>
      </c>
      <c r="P21" s="101">
        <v>0.43767899999999998</v>
      </c>
      <c r="Q21" s="101">
        <v>73.392066999999997</v>
      </c>
      <c r="R21" s="101">
        <v>31.555256999999997</v>
      </c>
      <c r="S21" s="101">
        <v>10.308594999999999</v>
      </c>
      <c r="U21" s="159" t="s">
        <v>541</v>
      </c>
    </row>
    <row r="22" spans="1:21">
      <c r="B22" s="159" t="s">
        <v>342</v>
      </c>
      <c r="C22" s="101">
        <v>30.670671000000002</v>
      </c>
      <c r="D22" s="101">
        <v>21.086615999999999</v>
      </c>
      <c r="E22" s="101">
        <v>51.903914999999998</v>
      </c>
      <c r="F22" s="101">
        <v>34.230091000000002</v>
      </c>
      <c r="G22" s="101">
        <v>7.0208919999999999</v>
      </c>
      <c r="H22" s="101">
        <v>20.371930000000003</v>
      </c>
      <c r="I22" s="101">
        <v>29.161369000000001</v>
      </c>
      <c r="J22" s="101">
        <v>51.965921999999999</v>
      </c>
      <c r="K22" s="101">
        <v>9.9493000000000009</v>
      </c>
      <c r="L22" s="101">
        <v>5.9561249999999992</v>
      </c>
      <c r="M22" s="101">
        <v>6.7589319999999997</v>
      </c>
      <c r="N22" s="101">
        <v>9.0907769999999992</v>
      </c>
      <c r="O22" s="101">
        <v>0.42809600000000003</v>
      </c>
      <c r="P22" s="101">
        <v>0.51632199999999995</v>
      </c>
      <c r="Q22" s="101">
        <v>73.667925000000011</v>
      </c>
      <c r="R22" s="101">
        <v>27.819441999999995</v>
      </c>
      <c r="S22" s="101">
        <v>9.335502</v>
      </c>
      <c r="U22" s="159" t="s">
        <v>542</v>
      </c>
    </row>
    <row r="23" spans="1:21">
      <c r="B23" s="159" t="s">
        <v>343</v>
      </c>
      <c r="C23" s="101">
        <v>29.688389000000008</v>
      </c>
      <c r="D23" s="101">
        <v>22.917639999999995</v>
      </c>
      <c r="E23" s="101">
        <v>54.556965000000005</v>
      </c>
      <c r="F23" s="101">
        <v>36.193004999999999</v>
      </c>
      <c r="G23" s="101">
        <v>8.9532220000000002</v>
      </c>
      <c r="H23" s="101">
        <v>15.506912999999999</v>
      </c>
      <c r="I23" s="101">
        <v>31.093067999999999</v>
      </c>
      <c r="J23" s="101">
        <v>57.572618999999996</v>
      </c>
      <c r="K23" s="101">
        <v>9.8478470000000051</v>
      </c>
      <c r="L23" s="101">
        <v>5.2392480000000008</v>
      </c>
      <c r="M23" s="101">
        <v>3.7853950000000012</v>
      </c>
      <c r="N23" s="101">
        <v>10.686821</v>
      </c>
      <c r="O23" s="101">
        <v>7.0484999999999992E-2</v>
      </c>
      <c r="P23" s="101">
        <v>0.45957199999999998</v>
      </c>
      <c r="Q23" s="101">
        <v>81.817192999999975</v>
      </c>
      <c r="R23" s="101">
        <v>27.118677999999996</v>
      </c>
      <c r="S23" s="101">
        <v>10.528585</v>
      </c>
      <c r="U23" s="159" t="s">
        <v>543</v>
      </c>
    </row>
    <row r="24" spans="1:21">
      <c r="B24" s="159" t="s">
        <v>344</v>
      </c>
      <c r="C24" s="101">
        <v>26.375107999999997</v>
      </c>
      <c r="D24" s="101">
        <v>19.999027999999999</v>
      </c>
      <c r="E24" s="101">
        <v>58.752158000000001</v>
      </c>
      <c r="F24" s="101">
        <v>30.877870999999999</v>
      </c>
      <c r="G24" s="101">
        <v>8.9502190000000006</v>
      </c>
      <c r="H24" s="101">
        <v>9.2504369999999998</v>
      </c>
      <c r="I24" s="101">
        <v>30.448454999999999</v>
      </c>
      <c r="J24" s="101">
        <v>63.771261000000003</v>
      </c>
      <c r="K24" s="101">
        <v>8.1228479999999994</v>
      </c>
      <c r="L24" s="101">
        <v>4.5677719999999997</v>
      </c>
      <c r="M24" s="101">
        <v>4.0093359999999993</v>
      </c>
      <c r="N24" s="101">
        <v>12.318372</v>
      </c>
      <c r="O24" s="101">
        <v>0.13789899999999999</v>
      </c>
      <c r="P24" s="101">
        <v>0.35846100000000003</v>
      </c>
      <c r="Q24" s="101">
        <v>68.042529999999985</v>
      </c>
      <c r="R24" s="101">
        <v>25.748607000000003</v>
      </c>
      <c r="S24" s="101">
        <v>9.0979960000000002</v>
      </c>
      <c r="U24" s="159" t="s">
        <v>544</v>
      </c>
    </row>
    <row r="25" spans="1:21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545</v>
      </c>
    </row>
    <row r="26" spans="1:21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546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547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548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549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2.75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683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7" t="s">
        <v>162</v>
      </c>
      <c r="B35" s="227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7" t="s">
        <v>536</v>
      </c>
      <c r="U35" s="227" t="s">
        <v>523</v>
      </c>
    </row>
    <row r="36" spans="1:21" ht="20.25" customHeight="1" thickBot="1">
      <c r="A36" s="228"/>
      <c r="B36" s="228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28"/>
      <c r="U36" s="228"/>
    </row>
    <row r="37" spans="1:21">
      <c r="A37" s="100">
        <v>2020</v>
      </c>
      <c r="B37" s="159" t="s">
        <v>339</v>
      </c>
      <c r="C37" s="101">
        <v>3.0176249999999989</v>
      </c>
      <c r="D37" s="101">
        <v>30.98975999999999</v>
      </c>
      <c r="E37" s="101">
        <v>36.271306999999986</v>
      </c>
      <c r="F37" s="101">
        <v>16.516477000000002</v>
      </c>
      <c r="G37" s="101">
        <v>84.572046</v>
      </c>
      <c r="H37" s="101">
        <v>15.166829</v>
      </c>
      <c r="I37" s="101">
        <v>40.199210999999998</v>
      </c>
      <c r="J37" s="101">
        <v>21.121823999999997</v>
      </c>
      <c r="K37" s="101">
        <v>24.302013000000002</v>
      </c>
      <c r="L37" s="101">
        <v>430.08394700000008</v>
      </c>
      <c r="M37" s="101">
        <v>13.023520000000003</v>
      </c>
      <c r="N37" s="101">
        <v>80.338335000000015</v>
      </c>
      <c r="O37" s="101">
        <v>81.877885000000006</v>
      </c>
      <c r="P37" s="101">
        <v>8.4571339999999999</v>
      </c>
      <c r="Q37" s="101">
        <v>17.480910999999999</v>
      </c>
      <c r="R37" s="101">
        <v>11.380689000000002</v>
      </c>
      <c r="S37" s="101">
        <v>13.091624999999997</v>
      </c>
      <c r="T37" s="100">
        <v>2020</v>
      </c>
      <c r="U37" s="159" t="s">
        <v>539</v>
      </c>
    </row>
    <row r="38" spans="1:21">
      <c r="B38" s="159" t="s">
        <v>340</v>
      </c>
      <c r="C38" s="101">
        <v>3.4659880000000003</v>
      </c>
      <c r="D38" s="101">
        <v>27.602331999999997</v>
      </c>
      <c r="E38" s="101">
        <v>35.462565999999995</v>
      </c>
      <c r="F38" s="101">
        <v>17.766123</v>
      </c>
      <c r="G38" s="101">
        <v>75.37881400000002</v>
      </c>
      <c r="H38" s="101">
        <v>18.060599</v>
      </c>
      <c r="I38" s="101">
        <v>51.699715000000005</v>
      </c>
      <c r="J38" s="101">
        <v>21.668354999999991</v>
      </c>
      <c r="K38" s="101">
        <v>29.154748000000001</v>
      </c>
      <c r="L38" s="101">
        <v>299.25809800000002</v>
      </c>
      <c r="M38" s="101">
        <v>6.1773480000000003</v>
      </c>
      <c r="N38" s="101">
        <v>55.779133000000002</v>
      </c>
      <c r="O38" s="101">
        <v>77.370001999999999</v>
      </c>
      <c r="P38" s="101">
        <v>9.5521229999999999</v>
      </c>
      <c r="Q38" s="101">
        <v>16.895619</v>
      </c>
      <c r="R38" s="101">
        <v>11.551699000000001</v>
      </c>
      <c r="S38" s="101">
        <v>12.439301000000002</v>
      </c>
      <c r="U38" s="159" t="s">
        <v>540</v>
      </c>
    </row>
    <row r="39" spans="1:21">
      <c r="B39" s="159" t="s">
        <v>341</v>
      </c>
      <c r="C39" s="101">
        <v>2.7323159999999991</v>
      </c>
      <c r="D39" s="101">
        <v>31.489555999999997</v>
      </c>
      <c r="E39" s="101">
        <v>41.791175999999993</v>
      </c>
      <c r="F39" s="101">
        <v>19.093345999999997</v>
      </c>
      <c r="G39" s="101">
        <v>90.569831000000008</v>
      </c>
      <c r="H39" s="101">
        <v>15.002326</v>
      </c>
      <c r="I39" s="101">
        <v>74.14667</v>
      </c>
      <c r="J39" s="101">
        <v>17.90718</v>
      </c>
      <c r="K39" s="101">
        <v>42.474850000000004</v>
      </c>
      <c r="L39" s="101">
        <v>245.11056000000002</v>
      </c>
      <c r="M39" s="101">
        <v>7.0434109999999999</v>
      </c>
      <c r="N39" s="101">
        <v>86.731814</v>
      </c>
      <c r="O39" s="101">
        <v>133.22670500000001</v>
      </c>
      <c r="P39" s="101">
        <v>11.533213999999999</v>
      </c>
      <c r="Q39" s="101">
        <v>17.771922000000004</v>
      </c>
      <c r="R39" s="101">
        <v>12.455352000000003</v>
      </c>
      <c r="S39" s="101">
        <v>13.389995999999998</v>
      </c>
      <c r="U39" s="159" t="s">
        <v>541</v>
      </c>
    </row>
    <row r="40" spans="1:21">
      <c r="B40" s="159" t="s">
        <v>342</v>
      </c>
      <c r="C40" s="101">
        <v>1.6591759999999995</v>
      </c>
      <c r="D40" s="101">
        <v>27.487649999999995</v>
      </c>
      <c r="E40" s="101">
        <v>43.761866000000005</v>
      </c>
      <c r="F40" s="101">
        <v>18.817080999999998</v>
      </c>
      <c r="G40" s="101">
        <v>81.21807499999997</v>
      </c>
      <c r="H40" s="101">
        <v>13.679056000000001</v>
      </c>
      <c r="I40" s="101">
        <v>66.832431</v>
      </c>
      <c r="J40" s="101">
        <v>19.683437999999995</v>
      </c>
      <c r="K40" s="101">
        <v>35.264465000000001</v>
      </c>
      <c r="L40" s="101">
        <v>150.482687</v>
      </c>
      <c r="M40" s="101">
        <v>6.3269799999999998</v>
      </c>
      <c r="N40" s="101">
        <v>56.770679000000001</v>
      </c>
      <c r="O40" s="101">
        <v>91.069553000000013</v>
      </c>
      <c r="P40" s="101">
        <v>5.4616050000000005</v>
      </c>
      <c r="Q40" s="101">
        <v>16.797193999999998</v>
      </c>
      <c r="R40" s="101">
        <v>11.050590000000001</v>
      </c>
      <c r="S40" s="101">
        <v>14.954771999999998</v>
      </c>
      <c r="U40" s="159" t="s">
        <v>542</v>
      </c>
    </row>
    <row r="41" spans="1:21">
      <c r="B41" s="159" t="s">
        <v>343</v>
      </c>
      <c r="C41" s="101">
        <v>1.7062449999999996</v>
      </c>
      <c r="D41" s="101">
        <v>26.208796000000003</v>
      </c>
      <c r="E41" s="101">
        <v>34.851808999999996</v>
      </c>
      <c r="F41" s="101">
        <v>17.235908999999999</v>
      </c>
      <c r="G41" s="101">
        <v>81.057480999999996</v>
      </c>
      <c r="H41" s="101">
        <v>13.517167999999998</v>
      </c>
      <c r="I41" s="101">
        <v>54.481048000000001</v>
      </c>
      <c r="J41" s="101">
        <v>22.042191999999993</v>
      </c>
      <c r="K41" s="101">
        <v>26.075406999999998</v>
      </c>
      <c r="L41" s="101">
        <v>56.396322999999995</v>
      </c>
      <c r="M41" s="101">
        <v>8.4268400000000003</v>
      </c>
      <c r="N41" s="101">
        <v>45.874729000000002</v>
      </c>
      <c r="O41" s="101">
        <v>86.83914200000001</v>
      </c>
      <c r="P41" s="101">
        <v>8.069821000000001</v>
      </c>
      <c r="Q41" s="101">
        <v>15.299529999999997</v>
      </c>
      <c r="R41" s="101">
        <v>12.145327000000005</v>
      </c>
      <c r="S41" s="101">
        <v>13.916085000000001</v>
      </c>
      <c r="U41" s="159" t="s">
        <v>543</v>
      </c>
    </row>
    <row r="42" spans="1:21">
      <c r="B42" s="159" t="s">
        <v>344</v>
      </c>
      <c r="C42" s="101">
        <v>1.8873259999999996</v>
      </c>
      <c r="D42" s="101">
        <v>28.643113999999994</v>
      </c>
      <c r="E42" s="101">
        <v>39.963709000000009</v>
      </c>
      <c r="F42" s="101">
        <v>20.342012</v>
      </c>
      <c r="G42" s="101">
        <v>93.434499000000017</v>
      </c>
      <c r="H42" s="101">
        <v>13.116205999999998</v>
      </c>
      <c r="I42" s="101">
        <v>52.415465000000005</v>
      </c>
      <c r="J42" s="101">
        <v>21.358864000000004</v>
      </c>
      <c r="K42" s="101">
        <v>44.112728000000004</v>
      </c>
      <c r="L42" s="101">
        <v>121.200197</v>
      </c>
      <c r="M42" s="101">
        <v>12.233553999999998</v>
      </c>
      <c r="N42" s="101">
        <v>60.471866000000006</v>
      </c>
      <c r="O42" s="101">
        <v>96.978882000000013</v>
      </c>
      <c r="P42" s="101">
        <v>10.449161</v>
      </c>
      <c r="Q42" s="101">
        <v>13.041829999999999</v>
      </c>
      <c r="R42" s="101">
        <v>11.452317000000001</v>
      </c>
      <c r="S42" s="101">
        <v>14.350767999999999</v>
      </c>
      <c r="U42" s="159" t="s">
        <v>544</v>
      </c>
    </row>
    <row r="43" spans="1:21">
      <c r="B43" s="159" t="s">
        <v>345</v>
      </c>
      <c r="C43" s="101">
        <v>2.2733220000000003</v>
      </c>
      <c r="D43" s="101">
        <v>36.331171000000005</v>
      </c>
      <c r="E43" s="101">
        <v>35.079642000000007</v>
      </c>
      <c r="F43" s="101">
        <v>19.207470999999998</v>
      </c>
      <c r="G43" s="101">
        <v>117.47051600000003</v>
      </c>
      <c r="H43" s="101">
        <v>13.400707000000001</v>
      </c>
      <c r="I43" s="101">
        <v>75.233570999999998</v>
      </c>
      <c r="J43" s="101">
        <v>34.052479000000005</v>
      </c>
      <c r="K43" s="101">
        <v>30.509520000000002</v>
      </c>
      <c r="L43" s="101">
        <v>132.04667499999999</v>
      </c>
      <c r="M43" s="101">
        <v>6.4101669999999995</v>
      </c>
      <c r="N43" s="101">
        <v>91.018473999999998</v>
      </c>
      <c r="O43" s="101">
        <v>143.51782300000002</v>
      </c>
      <c r="P43" s="101">
        <v>8.7081599999999995</v>
      </c>
      <c r="Q43" s="101">
        <v>16.995021000000001</v>
      </c>
      <c r="R43" s="101">
        <v>15.662602</v>
      </c>
      <c r="S43" s="101">
        <v>17.555986999999995</v>
      </c>
      <c r="U43" s="159" t="s">
        <v>545</v>
      </c>
    </row>
    <row r="44" spans="1:21">
      <c r="B44" s="159" t="s">
        <v>346</v>
      </c>
      <c r="C44" s="101">
        <v>2.1559660000000003</v>
      </c>
      <c r="D44" s="101">
        <v>33.449860000000001</v>
      </c>
      <c r="E44" s="101">
        <v>34.137955999999988</v>
      </c>
      <c r="F44" s="101">
        <v>16.193714</v>
      </c>
      <c r="G44" s="101">
        <v>83.278910999999965</v>
      </c>
      <c r="H44" s="101">
        <v>13.476228000000001</v>
      </c>
      <c r="I44" s="101">
        <v>51.210273000000001</v>
      </c>
      <c r="J44" s="101">
        <v>24.691699999999997</v>
      </c>
      <c r="K44" s="101">
        <v>29.593890999999999</v>
      </c>
      <c r="L44" s="101">
        <v>181.61513099999999</v>
      </c>
      <c r="M44" s="101">
        <v>14.475331000000002</v>
      </c>
      <c r="N44" s="101">
        <v>51.87395200000001</v>
      </c>
      <c r="O44" s="101">
        <v>84.999995999999982</v>
      </c>
      <c r="P44" s="101">
        <v>5.864522</v>
      </c>
      <c r="Q44" s="101">
        <v>13.251045000000001</v>
      </c>
      <c r="R44" s="101">
        <v>11.828427999999997</v>
      </c>
      <c r="S44" s="101">
        <v>14.521391000000001</v>
      </c>
      <c r="U44" s="159" t="s">
        <v>546</v>
      </c>
    </row>
    <row r="45" spans="1:21">
      <c r="B45" s="159" t="s">
        <v>347</v>
      </c>
      <c r="C45" s="101">
        <v>3.219754</v>
      </c>
      <c r="D45" s="101">
        <v>36.556365999999997</v>
      </c>
      <c r="E45" s="101">
        <v>36.692199999999985</v>
      </c>
      <c r="F45" s="101">
        <v>17.468402999999999</v>
      </c>
      <c r="G45" s="101">
        <v>114.23159399999997</v>
      </c>
      <c r="H45" s="101">
        <v>14.351986999999999</v>
      </c>
      <c r="I45" s="101">
        <v>46.207661999999999</v>
      </c>
      <c r="J45" s="101">
        <v>25.207877000000003</v>
      </c>
      <c r="K45" s="101">
        <v>27.852606999999999</v>
      </c>
      <c r="L45" s="101">
        <v>194.193331</v>
      </c>
      <c r="M45" s="101">
        <v>6.1297540000000001</v>
      </c>
      <c r="N45" s="101">
        <v>67.633407000000005</v>
      </c>
      <c r="O45" s="101">
        <v>87.141385000000014</v>
      </c>
      <c r="P45" s="101">
        <v>8.82681</v>
      </c>
      <c r="Q45" s="101">
        <v>15.386299000000001</v>
      </c>
      <c r="R45" s="101">
        <v>13.688029999999998</v>
      </c>
      <c r="S45" s="101">
        <v>19.074570999999999</v>
      </c>
      <c r="U45" s="159" t="s">
        <v>547</v>
      </c>
    </row>
    <row r="46" spans="1:21">
      <c r="B46" s="159" t="s">
        <v>348</v>
      </c>
      <c r="C46" s="101">
        <v>4.0222129999999989</v>
      </c>
      <c r="D46" s="101">
        <v>34.407684000000003</v>
      </c>
      <c r="E46" s="101">
        <v>42.773570000000007</v>
      </c>
      <c r="F46" s="101">
        <v>20.073475000000002</v>
      </c>
      <c r="G46" s="101">
        <v>122.27728199999999</v>
      </c>
      <c r="H46" s="101">
        <v>14.994909999999999</v>
      </c>
      <c r="I46" s="101">
        <v>65.969388999999993</v>
      </c>
      <c r="J46" s="101">
        <v>25.819555000000008</v>
      </c>
      <c r="K46" s="101">
        <v>16.535764</v>
      </c>
      <c r="L46" s="101">
        <v>198.96320600000001</v>
      </c>
      <c r="M46" s="101">
        <v>6.1746870000000005</v>
      </c>
      <c r="N46" s="101">
        <v>89.440140999999983</v>
      </c>
      <c r="O46" s="101">
        <v>101.19380999999998</v>
      </c>
      <c r="P46" s="101">
        <v>8.9511219999999998</v>
      </c>
      <c r="Q46" s="101">
        <v>17.703226999999998</v>
      </c>
      <c r="R46" s="101">
        <v>16.225373000000001</v>
      </c>
      <c r="S46" s="101">
        <v>17.745428</v>
      </c>
      <c r="U46" s="159" t="s">
        <v>548</v>
      </c>
    </row>
    <row r="47" spans="1:21">
      <c r="B47" s="159" t="s">
        <v>349</v>
      </c>
      <c r="C47" s="101">
        <v>3.6615060000000001</v>
      </c>
      <c r="D47" s="101">
        <v>34.945292999999999</v>
      </c>
      <c r="E47" s="101">
        <v>45.910599000000012</v>
      </c>
      <c r="F47" s="101">
        <v>20.714248000000005</v>
      </c>
      <c r="G47" s="101">
        <v>122.44670100000002</v>
      </c>
      <c r="H47" s="101">
        <v>21.041591</v>
      </c>
      <c r="I47" s="101">
        <v>63.643581999999995</v>
      </c>
      <c r="J47" s="101">
        <v>24.967211000000002</v>
      </c>
      <c r="K47" s="101">
        <v>36.149577999999998</v>
      </c>
      <c r="L47" s="101">
        <v>208.81307800000002</v>
      </c>
      <c r="M47" s="101">
        <v>5.2401559999999998</v>
      </c>
      <c r="N47" s="101">
        <v>65.435196999999988</v>
      </c>
      <c r="O47" s="101">
        <v>131.46635899999998</v>
      </c>
      <c r="P47" s="101">
        <v>9.476979</v>
      </c>
      <c r="Q47" s="101">
        <v>16.579561999999999</v>
      </c>
      <c r="R47" s="101">
        <v>16.241360000000007</v>
      </c>
      <c r="S47" s="101">
        <v>17.078555000000001</v>
      </c>
      <c r="U47" s="159" t="s">
        <v>549</v>
      </c>
    </row>
    <row r="48" spans="1:21">
      <c r="B48" s="159" t="s">
        <v>350</v>
      </c>
      <c r="C48" s="101">
        <v>3.2396459999999987</v>
      </c>
      <c r="D48" s="101">
        <v>33.656414000000005</v>
      </c>
      <c r="E48" s="101">
        <v>39.400180999999989</v>
      </c>
      <c r="F48" s="101">
        <v>16.569911000000001</v>
      </c>
      <c r="G48" s="101">
        <v>89.873350999999985</v>
      </c>
      <c r="H48" s="101">
        <v>17.809517</v>
      </c>
      <c r="I48" s="101">
        <v>43.402887</v>
      </c>
      <c r="J48" s="101">
        <v>18.825789999999998</v>
      </c>
      <c r="K48" s="101">
        <v>41.611876000000002</v>
      </c>
      <c r="L48" s="101">
        <v>257.726922</v>
      </c>
      <c r="M48" s="101">
        <v>6.3862389999999998</v>
      </c>
      <c r="N48" s="101">
        <v>70.730604</v>
      </c>
      <c r="O48" s="101">
        <v>99.800755999999993</v>
      </c>
      <c r="P48" s="101">
        <v>7.4914209999999999</v>
      </c>
      <c r="Q48" s="101">
        <v>13.160921999999999</v>
      </c>
      <c r="R48" s="101">
        <v>14.534660999999996</v>
      </c>
      <c r="S48" s="101">
        <v>13.155739000000001</v>
      </c>
      <c r="U48" s="159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2.5968919999999995</v>
      </c>
      <c r="D50" s="101">
        <v>28.579071999999996</v>
      </c>
      <c r="E50" s="101">
        <v>33.949385999999997</v>
      </c>
      <c r="F50" s="101">
        <v>16.411002</v>
      </c>
      <c r="G50" s="101">
        <v>81.372559000000052</v>
      </c>
      <c r="H50" s="101">
        <v>19.048780000000001</v>
      </c>
      <c r="I50" s="101">
        <v>64.71545900000001</v>
      </c>
      <c r="J50" s="101">
        <v>21.715537000000001</v>
      </c>
      <c r="K50" s="101">
        <v>27.379650999999999</v>
      </c>
      <c r="L50" s="101">
        <v>262.56940500000002</v>
      </c>
      <c r="M50" s="101">
        <v>5.4507639999999995</v>
      </c>
      <c r="N50" s="101">
        <v>75.471877000000006</v>
      </c>
      <c r="O50" s="101">
        <v>94.375271999999995</v>
      </c>
      <c r="P50" s="101">
        <v>7.9103309999999993</v>
      </c>
      <c r="Q50" s="101">
        <v>16.089106000000001</v>
      </c>
      <c r="R50" s="101">
        <v>10.755554999999999</v>
      </c>
      <c r="S50" s="101">
        <v>11.563406000000001</v>
      </c>
      <c r="T50" s="100">
        <v>2021</v>
      </c>
      <c r="U50" s="159" t="s">
        <v>539</v>
      </c>
    </row>
    <row r="51" spans="1:21">
      <c r="B51" s="159" t="s">
        <v>340</v>
      </c>
      <c r="C51" s="101">
        <v>3.1369899999999999</v>
      </c>
      <c r="D51" s="101">
        <v>29.909644999999998</v>
      </c>
      <c r="E51" s="101">
        <v>37.379186999999995</v>
      </c>
      <c r="F51" s="101">
        <v>18.241208</v>
      </c>
      <c r="G51" s="101">
        <v>84.585795000000047</v>
      </c>
      <c r="H51" s="101">
        <v>18.381996999999998</v>
      </c>
      <c r="I51" s="101">
        <v>56.989054999999993</v>
      </c>
      <c r="J51" s="101">
        <v>24.102650999999998</v>
      </c>
      <c r="K51" s="101">
        <v>38.956001999999998</v>
      </c>
      <c r="L51" s="101">
        <v>338.68476099999998</v>
      </c>
      <c r="M51" s="101">
        <v>6.2534899999999984</v>
      </c>
      <c r="N51" s="101">
        <v>82.885758999999993</v>
      </c>
      <c r="O51" s="101">
        <v>81.28428000000001</v>
      </c>
      <c r="P51" s="101">
        <v>10.213805000000001</v>
      </c>
      <c r="Q51" s="101">
        <v>16.163596000000005</v>
      </c>
      <c r="R51" s="101">
        <v>13.296996</v>
      </c>
      <c r="S51" s="101">
        <v>15.960825000000002</v>
      </c>
      <c r="U51" s="159" t="s">
        <v>540</v>
      </c>
    </row>
    <row r="52" spans="1:21">
      <c r="B52" s="159" t="s">
        <v>341</v>
      </c>
      <c r="C52" s="101">
        <v>3.2092809999999998</v>
      </c>
      <c r="D52" s="101">
        <v>33.856283999999988</v>
      </c>
      <c r="E52" s="101">
        <v>46.325620999999998</v>
      </c>
      <c r="F52" s="101">
        <v>25.922635999999997</v>
      </c>
      <c r="G52" s="101">
        <v>117.18737700000003</v>
      </c>
      <c r="H52" s="101">
        <v>16.647715999999999</v>
      </c>
      <c r="I52" s="101">
        <v>52.505211000000003</v>
      </c>
      <c r="J52" s="101">
        <v>30.132374999999996</v>
      </c>
      <c r="K52" s="101">
        <v>47.116796000000001</v>
      </c>
      <c r="L52" s="101">
        <v>342.49895000000004</v>
      </c>
      <c r="M52" s="101">
        <v>18.615876999999998</v>
      </c>
      <c r="N52" s="101">
        <v>109.41026999999998</v>
      </c>
      <c r="O52" s="101">
        <v>125.23810900000001</v>
      </c>
      <c r="P52" s="101">
        <v>10.796512</v>
      </c>
      <c r="Q52" s="101">
        <v>21.271293999999997</v>
      </c>
      <c r="R52" s="101">
        <v>14.832491999999998</v>
      </c>
      <c r="S52" s="101">
        <v>18.430539</v>
      </c>
      <c r="U52" s="159" t="s">
        <v>541</v>
      </c>
    </row>
    <row r="53" spans="1:21">
      <c r="B53" s="159" t="s">
        <v>342</v>
      </c>
      <c r="C53" s="101">
        <v>3.1123710000000004</v>
      </c>
      <c r="D53" s="101">
        <v>33.272984000000001</v>
      </c>
      <c r="E53" s="101">
        <v>36.777138999999998</v>
      </c>
      <c r="F53" s="101">
        <v>20.174420000000001</v>
      </c>
      <c r="G53" s="101">
        <v>106.01775600000001</v>
      </c>
      <c r="H53" s="101">
        <v>14.229863000000002</v>
      </c>
      <c r="I53" s="101">
        <v>50.286462</v>
      </c>
      <c r="J53" s="101">
        <v>25.698982999999998</v>
      </c>
      <c r="K53" s="101">
        <v>56.596463</v>
      </c>
      <c r="L53" s="101">
        <v>285.03954499999998</v>
      </c>
      <c r="M53" s="101">
        <v>8.5744489999999995</v>
      </c>
      <c r="N53" s="101">
        <v>94.710313000000014</v>
      </c>
      <c r="O53" s="101">
        <v>103.970045</v>
      </c>
      <c r="P53" s="101">
        <v>5.866382999999999</v>
      </c>
      <c r="Q53" s="101">
        <v>18.548836999999999</v>
      </c>
      <c r="R53" s="101">
        <v>15.182461000000004</v>
      </c>
      <c r="S53" s="101">
        <v>16.854071000000005</v>
      </c>
      <c r="U53" s="159" t="s">
        <v>542</v>
      </c>
    </row>
    <row r="54" spans="1:21">
      <c r="B54" s="159" t="s">
        <v>343</v>
      </c>
      <c r="C54" s="101">
        <v>2.886174</v>
      </c>
      <c r="D54" s="101">
        <v>32.805942999999999</v>
      </c>
      <c r="E54" s="101">
        <v>39.295141999999998</v>
      </c>
      <c r="F54" s="101">
        <v>22.959725000000002</v>
      </c>
      <c r="G54" s="101">
        <v>109.65197199999992</v>
      </c>
      <c r="H54" s="101">
        <v>16.116692</v>
      </c>
      <c r="I54" s="101">
        <v>55.923817999999997</v>
      </c>
      <c r="J54" s="101">
        <v>26.738999999999997</v>
      </c>
      <c r="K54" s="101">
        <v>63.498691999999998</v>
      </c>
      <c r="L54" s="101">
        <v>285.82941800000003</v>
      </c>
      <c r="M54" s="101">
        <v>7.2303549999999994</v>
      </c>
      <c r="N54" s="101">
        <v>98.743145999999996</v>
      </c>
      <c r="O54" s="101">
        <v>114.10546399999998</v>
      </c>
      <c r="P54" s="101">
        <v>9.1117310000000007</v>
      </c>
      <c r="Q54" s="101">
        <v>22.725103999999995</v>
      </c>
      <c r="R54" s="101">
        <v>15.299826000000001</v>
      </c>
      <c r="S54" s="101">
        <v>16.487743999999999</v>
      </c>
      <c r="U54" s="159" t="s">
        <v>543</v>
      </c>
    </row>
    <row r="55" spans="1:21">
      <c r="B55" s="159" t="s">
        <v>344</v>
      </c>
      <c r="C55" s="101">
        <v>2.5622249999999998</v>
      </c>
      <c r="D55" s="101">
        <v>32.950078000000005</v>
      </c>
      <c r="E55" s="101">
        <v>41.069326000000004</v>
      </c>
      <c r="F55" s="101">
        <v>21.078392000000001</v>
      </c>
      <c r="G55" s="101">
        <v>109.07620500000004</v>
      </c>
      <c r="H55" s="101">
        <v>16.188448999999999</v>
      </c>
      <c r="I55" s="101">
        <v>54.208756999999999</v>
      </c>
      <c r="J55" s="101">
        <v>27.255749999999999</v>
      </c>
      <c r="K55" s="101">
        <v>63.497523999999999</v>
      </c>
      <c r="L55" s="101">
        <v>294.03941000000003</v>
      </c>
      <c r="M55" s="101">
        <v>12.957886000000002</v>
      </c>
      <c r="N55" s="101">
        <v>104.29795000000001</v>
      </c>
      <c r="O55" s="101">
        <v>99.724423000000016</v>
      </c>
      <c r="P55" s="101">
        <v>13.963053</v>
      </c>
      <c r="Q55" s="101">
        <v>20.865577000000009</v>
      </c>
      <c r="R55" s="101">
        <v>14.310006999999992</v>
      </c>
      <c r="S55" s="101">
        <v>15.569152999999998</v>
      </c>
      <c r="U55" s="159" t="s">
        <v>544</v>
      </c>
    </row>
    <row r="56" spans="1:21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545</v>
      </c>
    </row>
    <row r="57" spans="1:21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546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547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548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549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683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7" t="s">
        <v>162</v>
      </c>
      <c r="B66" s="227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7" t="s">
        <v>536</v>
      </c>
      <c r="U66" s="227" t="s">
        <v>523</v>
      </c>
    </row>
    <row r="67" spans="1:21" ht="20.25" customHeight="1" thickBot="1">
      <c r="A67" s="228"/>
      <c r="B67" s="228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28"/>
      <c r="U67" s="228"/>
    </row>
    <row r="68" spans="1:21">
      <c r="A68" s="100">
        <v>2020</v>
      </c>
      <c r="B68" s="159" t="s">
        <v>339</v>
      </c>
      <c r="C68" s="101">
        <v>8.8457019999999993</v>
      </c>
      <c r="D68" s="101">
        <v>0.31972800000000001</v>
      </c>
      <c r="E68" s="101">
        <v>0.34864400000000006</v>
      </c>
      <c r="F68" s="101">
        <v>26.382532000000005</v>
      </c>
      <c r="G68" s="101">
        <v>242.50738799999996</v>
      </c>
      <c r="H68" s="101">
        <v>105.26518900000002</v>
      </c>
      <c r="I68" s="101">
        <v>8.7746269999999988</v>
      </c>
      <c r="J68" s="101">
        <v>17.634256999999998</v>
      </c>
      <c r="K68" s="101">
        <v>0.41891600000000001</v>
      </c>
      <c r="L68" s="101">
        <v>58.350282</v>
      </c>
      <c r="M68" s="101">
        <v>80.232139000000018</v>
      </c>
      <c r="N68" s="101">
        <v>3.2041E-2</v>
      </c>
      <c r="O68" s="101">
        <v>51.482381000000004</v>
      </c>
      <c r="P68" s="101">
        <v>162.22073699999999</v>
      </c>
      <c r="Q68" s="101">
        <v>4.7010670000000001</v>
      </c>
      <c r="R68" s="101">
        <v>4.3499999999999997E-3</v>
      </c>
      <c r="S68" s="101">
        <v>5.0143509999999996</v>
      </c>
      <c r="T68" s="100">
        <v>2020</v>
      </c>
      <c r="U68" s="159" t="s">
        <v>539</v>
      </c>
    </row>
    <row r="69" spans="1:21">
      <c r="B69" s="159" t="s">
        <v>340</v>
      </c>
      <c r="C69" s="101">
        <v>8.3454189999999997</v>
      </c>
      <c r="D69" s="101">
        <v>0.449851</v>
      </c>
      <c r="E69" s="101">
        <v>0.38840599999999997</v>
      </c>
      <c r="F69" s="101">
        <v>25.658026</v>
      </c>
      <c r="G69" s="101">
        <v>239.14555599999997</v>
      </c>
      <c r="H69" s="101">
        <v>104.41300699999999</v>
      </c>
      <c r="I69" s="101">
        <v>7.9456769999999999</v>
      </c>
      <c r="J69" s="101">
        <v>15.868959</v>
      </c>
      <c r="K69" s="101">
        <v>0.79671400000000003</v>
      </c>
      <c r="L69" s="101">
        <v>56.476483000000002</v>
      </c>
      <c r="M69" s="101">
        <v>86.987091999999976</v>
      </c>
      <c r="N69" s="101">
        <v>4.1410000000000002E-2</v>
      </c>
      <c r="O69" s="101">
        <v>47.834957999999993</v>
      </c>
      <c r="P69" s="101">
        <v>151.99431200000004</v>
      </c>
      <c r="Q69" s="101">
        <v>5.1117519999999983</v>
      </c>
      <c r="R69" s="101">
        <v>3.277E-3</v>
      </c>
      <c r="S69" s="101">
        <v>5.0869049999999998</v>
      </c>
      <c r="U69" s="159" t="s">
        <v>540</v>
      </c>
    </row>
    <row r="70" spans="1:21">
      <c r="B70" s="159" t="s">
        <v>341</v>
      </c>
      <c r="C70" s="101">
        <v>9.7197119999999995</v>
      </c>
      <c r="D70" s="101">
        <v>0.51979699999999995</v>
      </c>
      <c r="E70" s="101">
        <v>0.27930400000000005</v>
      </c>
      <c r="F70" s="101">
        <v>42.293093999999996</v>
      </c>
      <c r="G70" s="101">
        <v>249.56240899999997</v>
      </c>
      <c r="H70" s="101">
        <v>81.566322</v>
      </c>
      <c r="I70" s="101">
        <v>7.6154089999999997</v>
      </c>
      <c r="J70" s="101">
        <v>11.916366000000004</v>
      </c>
      <c r="K70" s="101">
        <v>0.63305099999999992</v>
      </c>
      <c r="L70" s="101">
        <v>58.791676999999993</v>
      </c>
      <c r="M70" s="101">
        <v>106.419444</v>
      </c>
      <c r="N70" s="101">
        <v>5.2326999999999999E-2</v>
      </c>
      <c r="O70" s="101">
        <v>61.476207000000002</v>
      </c>
      <c r="P70" s="101">
        <v>171.04424</v>
      </c>
      <c r="Q70" s="101">
        <v>3.4241739999999994</v>
      </c>
      <c r="R70" s="101">
        <v>4.0610000000000004E-3</v>
      </c>
      <c r="S70" s="101">
        <v>3.8766620000000001</v>
      </c>
      <c r="U70" s="159" t="s">
        <v>541</v>
      </c>
    </row>
    <row r="71" spans="1:21">
      <c r="B71" s="159" t="s">
        <v>342</v>
      </c>
      <c r="C71" s="101">
        <v>7.9915830000000003</v>
      </c>
      <c r="D71" s="101">
        <v>0.32007000000000002</v>
      </c>
      <c r="E71" s="101">
        <v>0.32886300000000002</v>
      </c>
      <c r="F71" s="101">
        <v>34.296855999999998</v>
      </c>
      <c r="G71" s="101">
        <v>177.014341</v>
      </c>
      <c r="H71" s="101">
        <v>35.849066000000008</v>
      </c>
      <c r="I71" s="101">
        <v>4.3724259999999999</v>
      </c>
      <c r="J71" s="101">
        <v>3.9835799999999999</v>
      </c>
      <c r="K71" s="101">
        <v>0.73691499999999999</v>
      </c>
      <c r="L71" s="101">
        <v>41.944629000000006</v>
      </c>
      <c r="M71" s="101">
        <v>98.797028000000012</v>
      </c>
      <c r="N71" s="101">
        <v>1.4835999999999998E-2</v>
      </c>
      <c r="O71" s="101">
        <v>55.28121800000001</v>
      </c>
      <c r="P71" s="101">
        <v>144.76053300000004</v>
      </c>
      <c r="Q71" s="101">
        <v>2.8905059999999998</v>
      </c>
      <c r="R71" s="101">
        <v>1.99E-3</v>
      </c>
      <c r="S71" s="101">
        <v>3.299839</v>
      </c>
      <c r="U71" s="159" t="s">
        <v>542</v>
      </c>
    </row>
    <row r="72" spans="1:21">
      <c r="B72" s="159" t="s">
        <v>343</v>
      </c>
      <c r="C72" s="101">
        <v>6.1294630000000003</v>
      </c>
      <c r="D72" s="101">
        <v>0.28177799999999997</v>
      </c>
      <c r="E72" s="101">
        <v>0.57605399999999995</v>
      </c>
      <c r="F72" s="101">
        <v>27.976312</v>
      </c>
      <c r="G72" s="101">
        <v>191.23639400000005</v>
      </c>
      <c r="H72" s="101">
        <v>55.811217999999982</v>
      </c>
      <c r="I72" s="101">
        <v>5.1395799999999996</v>
      </c>
      <c r="J72" s="101">
        <v>8.9956800000000019</v>
      </c>
      <c r="K72" s="101">
        <v>0.63120599999999993</v>
      </c>
      <c r="L72" s="101">
        <v>43.699382999999997</v>
      </c>
      <c r="M72" s="101">
        <v>85.67409600000002</v>
      </c>
      <c r="N72" s="101">
        <v>1.7860999999999998E-2</v>
      </c>
      <c r="O72" s="101">
        <v>44.933517999999999</v>
      </c>
      <c r="P72" s="101">
        <v>107.92006599999999</v>
      </c>
      <c r="Q72" s="101">
        <v>2.5325379999999997</v>
      </c>
      <c r="R72" s="101">
        <v>1.4829999999999999E-3</v>
      </c>
      <c r="S72" s="101">
        <v>3.5996959999999998</v>
      </c>
      <c r="U72" s="159" t="s">
        <v>543</v>
      </c>
    </row>
    <row r="73" spans="1:21">
      <c r="B73" s="159" t="s">
        <v>344</v>
      </c>
      <c r="C73" s="101">
        <v>5.8860579999999993</v>
      </c>
      <c r="D73" s="101">
        <v>0.69519600000000004</v>
      </c>
      <c r="E73" s="101">
        <v>0.44562499999999994</v>
      </c>
      <c r="F73" s="101">
        <v>37.232241999999999</v>
      </c>
      <c r="G73" s="101">
        <v>227.71486100000001</v>
      </c>
      <c r="H73" s="101">
        <v>80.142985999999993</v>
      </c>
      <c r="I73" s="101">
        <v>6.0985319999999996</v>
      </c>
      <c r="J73" s="101">
        <v>11.392068000000002</v>
      </c>
      <c r="K73" s="101">
        <v>0.61574200000000001</v>
      </c>
      <c r="L73" s="101">
        <v>47.501989000000002</v>
      </c>
      <c r="M73" s="101">
        <v>78.677127000000013</v>
      </c>
      <c r="N73" s="101">
        <v>3.1011000000000004E-2</v>
      </c>
      <c r="O73" s="101">
        <v>37.860835000000002</v>
      </c>
      <c r="P73" s="101">
        <v>113.17738799999998</v>
      </c>
      <c r="Q73" s="101">
        <v>2.6616200000000001</v>
      </c>
      <c r="R73" s="101">
        <v>3.3400000000000001E-3</v>
      </c>
      <c r="S73" s="101">
        <v>4.2991159999999997</v>
      </c>
      <c r="U73" s="159" t="s">
        <v>544</v>
      </c>
    </row>
    <row r="74" spans="1:21">
      <c r="B74" s="159" t="s">
        <v>345</v>
      </c>
      <c r="C74" s="101">
        <v>8.0895159999999997</v>
      </c>
      <c r="D74" s="101">
        <v>0.4884099999999999</v>
      </c>
      <c r="E74" s="101">
        <v>0.57766200000000012</v>
      </c>
      <c r="F74" s="101">
        <v>32.83376899999999</v>
      </c>
      <c r="G74" s="101">
        <v>261.29785900000002</v>
      </c>
      <c r="H74" s="101">
        <v>101.93858900000004</v>
      </c>
      <c r="I74" s="101">
        <v>8.0900850000000002</v>
      </c>
      <c r="J74" s="101">
        <v>15.219084999999998</v>
      </c>
      <c r="K74" s="101">
        <v>0.81873799999999997</v>
      </c>
      <c r="L74" s="101">
        <v>62.680289000000002</v>
      </c>
      <c r="M74" s="101">
        <v>98.261720999999994</v>
      </c>
      <c r="N74" s="101">
        <v>3.8072999999999996E-2</v>
      </c>
      <c r="O74" s="101">
        <v>41.130385000000004</v>
      </c>
      <c r="P74" s="101">
        <v>132.61663499999997</v>
      </c>
      <c r="Q74" s="101">
        <v>2.8463600000000002</v>
      </c>
      <c r="R74" s="101">
        <v>1.2799999999999999E-2</v>
      </c>
      <c r="S74" s="101">
        <v>3.8245209999999998</v>
      </c>
      <c r="U74" s="159" t="s">
        <v>545</v>
      </c>
    </row>
    <row r="75" spans="1:21">
      <c r="B75" s="159" t="s">
        <v>346</v>
      </c>
      <c r="C75" s="101">
        <v>6.4275880000000001</v>
      </c>
      <c r="D75" s="101">
        <v>0.23583099999999999</v>
      </c>
      <c r="E75" s="101">
        <v>0.34566699999999995</v>
      </c>
      <c r="F75" s="101">
        <v>25.005091999999994</v>
      </c>
      <c r="G75" s="101">
        <v>183.89599100000001</v>
      </c>
      <c r="H75" s="101">
        <v>76.46803899999999</v>
      </c>
      <c r="I75" s="101">
        <v>4.7021830000000007</v>
      </c>
      <c r="J75" s="101">
        <v>12.637191000000001</v>
      </c>
      <c r="K75" s="101">
        <v>0.38334499999999999</v>
      </c>
      <c r="L75" s="101">
        <v>35.478518000000001</v>
      </c>
      <c r="M75" s="101">
        <v>47.161360999999992</v>
      </c>
      <c r="N75" s="101">
        <v>2.4108000000000001E-2</v>
      </c>
      <c r="O75" s="101">
        <v>45.681016</v>
      </c>
      <c r="P75" s="101">
        <v>133.86738099999999</v>
      </c>
      <c r="Q75" s="101">
        <v>3.6505939999999999</v>
      </c>
      <c r="R75" s="101">
        <v>5.8180000000000003E-3</v>
      </c>
      <c r="S75" s="101">
        <v>1.597885</v>
      </c>
      <c r="U75" s="159" t="s">
        <v>546</v>
      </c>
    </row>
    <row r="76" spans="1:21">
      <c r="B76" s="159" t="s">
        <v>347</v>
      </c>
      <c r="C76" s="101">
        <v>7.9487240000000003</v>
      </c>
      <c r="D76" s="101">
        <v>0.62300999999999995</v>
      </c>
      <c r="E76" s="101">
        <v>0.36432700000000001</v>
      </c>
      <c r="F76" s="101">
        <v>26.653996000000003</v>
      </c>
      <c r="G76" s="101">
        <v>257.94370000000004</v>
      </c>
      <c r="H76" s="101">
        <v>108.47290500000003</v>
      </c>
      <c r="I76" s="101">
        <v>7.6697550000000003</v>
      </c>
      <c r="J76" s="101">
        <v>14.417745</v>
      </c>
      <c r="K76" s="101">
        <v>0.36952799999999997</v>
      </c>
      <c r="L76" s="101">
        <v>56.407364000000008</v>
      </c>
      <c r="M76" s="101">
        <v>83.066116000000022</v>
      </c>
      <c r="N76" s="101">
        <v>4.4173999999999998E-2</v>
      </c>
      <c r="O76" s="101">
        <v>52.791155999999994</v>
      </c>
      <c r="P76" s="101">
        <v>142.25165600000003</v>
      </c>
      <c r="Q76" s="101">
        <v>3.1707259999999997</v>
      </c>
      <c r="R76" s="101">
        <v>1.2707E-2</v>
      </c>
      <c r="S76" s="101">
        <v>2.6005109999999996</v>
      </c>
      <c r="U76" s="159" t="s">
        <v>547</v>
      </c>
    </row>
    <row r="77" spans="1:21">
      <c r="B77" s="159" t="s">
        <v>348</v>
      </c>
      <c r="C77" s="101">
        <v>9.1372949999999999</v>
      </c>
      <c r="D77" s="101">
        <v>0.33533600000000002</v>
      </c>
      <c r="E77" s="101">
        <v>0.36784900000000004</v>
      </c>
      <c r="F77" s="101">
        <v>41.865638000000004</v>
      </c>
      <c r="G77" s="101">
        <v>264.90678300000008</v>
      </c>
      <c r="H77" s="101">
        <v>124.93932499999997</v>
      </c>
      <c r="I77" s="101">
        <v>10.41872</v>
      </c>
      <c r="J77" s="101">
        <v>14.987584000000002</v>
      </c>
      <c r="K77" s="101">
        <v>0.47731899999999999</v>
      </c>
      <c r="L77" s="101">
        <v>64.356453000000002</v>
      </c>
      <c r="M77" s="101">
        <v>90.378617000000006</v>
      </c>
      <c r="N77" s="101">
        <v>5.6082999999999994E-2</v>
      </c>
      <c r="O77" s="101">
        <v>51.748262999999994</v>
      </c>
      <c r="P77" s="101">
        <v>148.54801</v>
      </c>
      <c r="Q77" s="101">
        <v>7.430400999999998</v>
      </c>
      <c r="R77" s="101">
        <v>6.7789999999999994E-3</v>
      </c>
      <c r="S77" s="101">
        <v>3.3846829999999999</v>
      </c>
      <c r="U77" s="159" t="s">
        <v>548</v>
      </c>
    </row>
    <row r="78" spans="1:21">
      <c r="B78" s="159" t="s">
        <v>349</v>
      </c>
      <c r="C78" s="101">
        <v>9.6015359999999994</v>
      </c>
      <c r="D78" s="101">
        <v>0.48910900000000002</v>
      </c>
      <c r="E78" s="101">
        <v>0.761965</v>
      </c>
      <c r="F78" s="101">
        <v>33.424999</v>
      </c>
      <c r="G78" s="101">
        <v>254.56100599999999</v>
      </c>
      <c r="H78" s="101">
        <v>112.23590899999999</v>
      </c>
      <c r="I78" s="101">
        <v>8.8187609999999985</v>
      </c>
      <c r="J78" s="101">
        <v>13.894976</v>
      </c>
      <c r="K78" s="101">
        <v>0.36869599999999997</v>
      </c>
      <c r="L78" s="101">
        <v>64.561010999999993</v>
      </c>
      <c r="M78" s="101">
        <v>86.748705000000015</v>
      </c>
      <c r="N78" s="101">
        <v>4.5879999999999997E-2</v>
      </c>
      <c r="O78" s="101">
        <v>41.965447999999995</v>
      </c>
      <c r="P78" s="101">
        <v>151.52797700000002</v>
      </c>
      <c r="Q78" s="101">
        <v>6.4257680000000006</v>
      </c>
      <c r="R78" s="101">
        <v>1.4186000000000001E-2</v>
      </c>
      <c r="S78" s="101">
        <v>2.9779450000000001</v>
      </c>
      <c r="U78" s="159" t="s">
        <v>549</v>
      </c>
    </row>
    <row r="79" spans="1:21">
      <c r="B79" s="159" t="s">
        <v>350</v>
      </c>
      <c r="C79" s="101">
        <v>5.9694719999999997</v>
      </c>
      <c r="D79" s="101">
        <v>0.38053400000000004</v>
      </c>
      <c r="E79" s="101">
        <v>0.42930200000000002</v>
      </c>
      <c r="F79" s="101">
        <v>34.387707000000006</v>
      </c>
      <c r="G79" s="101">
        <v>207.48195099999995</v>
      </c>
      <c r="H79" s="101">
        <v>81.027678999999992</v>
      </c>
      <c r="I79" s="101">
        <v>7.0644399999999994</v>
      </c>
      <c r="J79" s="101">
        <v>16.518505000000001</v>
      </c>
      <c r="K79" s="101">
        <v>0.51525600000000005</v>
      </c>
      <c r="L79" s="101">
        <v>52.195287</v>
      </c>
      <c r="M79" s="101">
        <v>70.984470999999985</v>
      </c>
      <c r="N79" s="101">
        <v>5.4933999999999997E-2</v>
      </c>
      <c r="O79" s="101">
        <v>42.428915000000003</v>
      </c>
      <c r="P79" s="101">
        <v>132.70456800000002</v>
      </c>
      <c r="Q79" s="101">
        <v>3.3816759999999992</v>
      </c>
      <c r="R79" s="101">
        <v>4.8199999999999996E-3</v>
      </c>
      <c r="S79" s="101">
        <v>2.4555929999999999</v>
      </c>
      <c r="U79" s="159" t="s">
        <v>550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9.2035589999999985</v>
      </c>
      <c r="D81" s="101">
        <v>0.45030599999999998</v>
      </c>
      <c r="E81" s="101">
        <v>0.138821</v>
      </c>
      <c r="F81" s="101">
        <v>29.848775000000003</v>
      </c>
      <c r="G81" s="101">
        <v>239.77939999999995</v>
      </c>
      <c r="H81" s="101">
        <v>100.72120699999999</v>
      </c>
      <c r="I81" s="101">
        <v>7.5161119999999997</v>
      </c>
      <c r="J81" s="101">
        <v>12.672071999999996</v>
      </c>
      <c r="K81" s="101">
        <v>0.359371</v>
      </c>
      <c r="L81" s="101">
        <v>56.359539000000005</v>
      </c>
      <c r="M81" s="101">
        <v>73.883265999999992</v>
      </c>
      <c r="N81" s="101">
        <v>3.2204999999999998E-2</v>
      </c>
      <c r="O81" s="101">
        <v>48.681137</v>
      </c>
      <c r="P81" s="101">
        <v>137.37063900000001</v>
      </c>
      <c r="Q81" s="101">
        <v>5.3117869999999989</v>
      </c>
      <c r="R81" s="101">
        <v>1.034E-2</v>
      </c>
      <c r="S81" s="101">
        <v>2.4777449999999996</v>
      </c>
      <c r="T81" s="100">
        <v>2021</v>
      </c>
      <c r="U81" s="159" t="s">
        <v>539</v>
      </c>
    </row>
    <row r="82" spans="1:21">
      <c r="B82" s="159" t="s">
        <v>340</v>
      </c>
      <c r="C82" s="101">
        <v>8.5360059999999987</v>
      </c>
      <c r="D82" s="101">
        <v>0.57039699999999993</v>
      </c>
      <c r="E82" s="101">
        <v>0.30762200000000006</v>
      </c>
      <c r="F82" s="101">
        <v>37.593759999999996</v>
      </c>
      <c r="G82" s="101">
        <v>262.25679700000001</v>
      </c>
      <c r="H82" s="101">
        <v>107.65302000000003</v>
      </c>
      <c r="I82" s="101">
        <v>8.6343899999999998</v>
      </c>
      <c r="J82" s="101">
        <v>13.164269999999998</v>
      </c>
      <c r="K82" s="101">
        <v>0.59295200000000003</v>
      </c>
      <c r="L82" s="101">
        <v>59.423953000000012</v>
      </c>
      <c r="M82" s="101">
        <v>89.403741999999994</v>
      </c>
      <c r="N82" s="101">
        <v>3.8931E-2</v>
      </c>
      <c r="O82" s="101">
        <v>41.565242999999995</v>
      </c>
      <c r="P82" s="101">
        <v>141.34035600000001</v>
      </c>
      <c r="Q82" s="101">
        <v>3.250416</v>
      </c>
      <c r="R82" s="101">
        <v>1.0097999999999999E-2</v>
      </c>
      <c r="S82" s="101">
        <v>2.5339749999999999</v>
      </c>
      <c r="U82" s="159" t="s">
        <v>540</v>
      </c>
    </row>
    <row r="83" spans="1:21">
      <c r="B83" s="159" t="s">
        <v>341</v>
      </c>
      <c r="C83" s="101">
        <v>9.693486</v>
      </c>
      <c r="D83" s="101">
        <v>0.52448600000000001</v>
      </c>
      <c r="E83" s="101">
        <v>0.40691900000000009</v>
      </c>
      <c r="F83" s="101">
        <v>47.341659</v>
      </c>
      <c r="G83" s="101">
        <v>311.14666800000009</v>
      </c>
      <c r="H83" s="101">
        <v>119.79443599999999</v>
      </c>
      <c r="I83" s="101">
        <v>10.521324</v>
      </c>
      <c r="J83" s="101">
        <v>16.294679000000009</v>
      </c>
      <c r="K83" s="101">
        <v>0.94444499999999998</v>
      </c>
      <c r="L83" s="101">
        <v>68.958773000000008</v>
      </c>
      <c r="M83" s="101">
        <v>108.97290699999999</v>
      </c>
      <c r="N83" s="101">
        <v>3.7326999999999999E-2</v>
      </c>
      <c r="O83" s="101">
        <v>64.891701999999995</v>
      </c>
      <c r="P83" s="101">
        <v>155.06986900000007</v>
      </c>
      <c r="Q83" s="101">
        <v>4.1056129999999991</v>
      </c>
      <c r="R83" s="101">
        <v>1.0186000000000001E-2</v>
      </c>
      <c r="S83" s="101">
        <v>3.6156280000000001</v>
      </c>
      <c r="U83" s="159" t="s">
        <v>541</v>
      </c>
    </row>
    <row r="84" spans="1:21">
      <c r="B84" s="159" t="s">
        <v>342</v>
      </c>
      <c r="C84" s="101">
        <v>8.8245490000000011</v>
      </c>
      <c r="D84" s="101">
        <v>0.47451599999999999</v>
      </c>
      <c r="E84" s="101">
        <v>0.38281600000000005</v>
      </c>
      <c r="F84" s="101">
        <v>40.771401999999995</v>
      </c>
      <c r="G84" s="101">
        <v>299.21313100000003</v>
      </c>
      <c r="H84" s="101">
        <v>114.84569300000001</v>
      </c>
      <c r="I84" s="101">
        <v>9.7826969999999989</v>
      </c>
      <c r="J84" s="101">
        <v>14.269909000000002</v>
      </c>
      <c r="K84" s="101">
        <v>1.1012270000000002</v>
      </c>
      <c r="L84" s="101">
        <v>67.090427000000005</v>
      </c>
      <c r="M84" s="101">
        <v>102.35819000000001</v>
      </c>
      <c r="N84" s="101">
        <v>3.3512E-2</v>
      </c>
      <c r="O84" s="101">
        <v>70.418383000000006</v>
      </c>
      <c r="P84" s="101">
        <v>155.86640600000004</v>
      </c>
      <c r="Q84" s="101">
        <v>4.4691939999999999</v>
      </c>
      <c r="R84" s="101">
        <v>3.3150000000000006E-2</v>
      </c>
      <c r="S84" s="101">
        <v>4.1496699999999995</v>
      </c>
      <c r="U84" s="159" t="s">
        <v>542</v>
      </c>
    </row>
    <row r="85" spans="1:21">
      <c r="B85" s="159" t="s">
        <v>343</v>
      </c>
      <c r="C85" s="101">
        <v>9.0584310000000006</v>
      </c>
      <c r="D85" s="101">
        <v>0.46500399999999997</v>
      </c>
      <c r="E85" s="101">
        <v>0.135822</v>
      </c>
      <c r="F85" s="101">
        <v>35.464661000000007</v>
      </c>
      <c r="G85" s="101">
        <v>306.79252699999989</v>
      </c>
      <c r="H85" s="101">
        <v>108.692469</v>
      </c>
      <c r="I85" s="101">
        <v>9.5920299999999994</v>
      </c>
      <c r="J85" s="101">
        <v>13.830283</v>
      </c>
      <c r="K85" s="101">
        <v>1.1241669999999999</v>
      </c>
      <c r="L85" s="101">
        <v>66.780720000000002</v>
      </c>
      <c r="M85" s="101">
        <v>103.740607</v>
      </c>
      <c r="N85" s="101">
        <v>2.9118000000000002E-2</v>
      </c>
      <c r="O85" s="101">
        <v>65.007283000000001</v>
      </c>
      <c r="P85" s="101">
        <v>164.81036900000004</v>
      </c>
      <c r="Q85" s="101">
        <v>3.853837</v>
      </c>
      <c r="R85" s="101">
        <v>6.6270000000000001E-3</v>
      </c>
      <c r="S85" s="101">
        <v>4.3842280000000011</v>
      </c>
      <c r="U85" s="159" t="s">
        <v>543</v>
      </c>
    </row>
    <row r="86" spans="1:21">
      <c r="B86" s="159" t="s">
        <v>344</v>
      </c>
      <c r="C86" s="101">
        <v>8.6632660000000001</v>
      </c>
      <c r="D86" s="101">
        <v>0.55137500000000006</v>
      </c>
      <c r="E86" s="101">
        <v>0.30982799999999999</v>
      </c>
      <c r="F86" s="101">
        <v>44.318802000000005</v>
      </c>
      <c r="G86" s="101">
        <v>285.76265999999998</v>
      </c>
      <c r="H86" s="101">
        <v>129.25048899999999</v>
      </c>
      <c r="I86" s="101">
        <v>8.6971050000000005</v>
      </c>
      <c r="J86" s="101">
        <v>14.331878000000003</v>
      </c>
      <c r="K86" s="101">
        <v>0.82336399999999998</v>
      </c>
      <c r="L86" s="101">
        <v>63.268152999999998</v>
      </c>
      <c r="M86" s="101">
        <v>101.82845900000002</v>
      </c>
      <c r="N86" s="101">
        <v>2.2116999999999998E-2</v>
      </c>
      <c r="O86" s="101">
        <v>70.604766999999995</v>
      </c>
      <c r="P86" s="101">
        <v>170.24689700000005</v>
      </c>
      <c r="Q86" s="101">
        <v>4.170399999999999</v>
      </c>
      <c r="R86" s="101">
        <v>5.3509999999999999E-3</v>
      </c>
      <c r="S86" s="101">
        <v>3.3119009999999998</v>
      </c>
      <c r="U86" s="159" t="s">
        <v>544</v>
      </c>
    </row>
    <row r="87" spans="1:21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545</v>
      </c>
    </row>
    <row r="88" spans="1:21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546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547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548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549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683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7" t="s">
        <v>162</v>
      </c>
      <c r="B97" s="227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7" t="s">
        <v>536</v>
      </c>
      <c r="U97" s="227" t="s">
        <v>523</v>
      </c>
    </row>
    <row r="98" spans="1:21" ht="20.25" customHeight="1" thickBot="1">
      <c r="A98" s="228"/>
      <c r="B98" s="228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28"/>
      <c r="U98" s="228"/>
    </row>
    <row r="99" spans="1:21">
      <c r="A99" s="100">
        <v>2020</v>
      </c>
      <c r="B99" s="159" t="s">
        <v>339</v>
      </c>
      <c r="C99" s="101">
        <v>14.357569</v>
      </c>
      <c r="D99" s="101">
        <v>0.93299399999999999</v>
      </c>
      <c r="E99" s="101">
        <v>6.9870699999999992</v>
      </c>
      <c r="F99" s="101">
        <v>19.714440999999997</v>
      </c>
      <c r="G99" s="101">
        <v>22.392954</v>
      </c>
      <c r="H99" s="101">
        <v>6.3881600000000001</v>
      </c>
      <c r="I99" s="101">
        <v>8.5707110000000011</v>
      </c>
      <c r="J99" s="101">
        <v>25.464233999999998</v>
      </c>
      <c r="K99" s="101">
        <v>11.342648000000002</v>
      </c>
      <c r="L99" s="101">
        <v>191.99593799999997</v>
      </c>
      <c r="M99" s="101">
        <v>89.130844999999994</v>
      </c>
      <c r="N99" s="101">
        <v>54.005969999999991</v>
      </c>
      <c r="O99" s="101">
        <v>172.20095600000002</v>
      </c>
      <c r="P99" s="101">
        <v>4.8187469999999992</v>
      </c>
      <c r="Q99" s="101">
        <v>0.55601999999999996</v>
      </c>
      <c r="R99" s="101">
        <v>0.259959</v>
      </c>
      <c r="S99" s="101">
        <v>36.899037999999997</v>
      </c>
      <c r="T99" s="100">
        <v>2020</v>
      </c>
      <c r="U99" s="159" t="s">
        <v>539</v>
      </c>
    </row>
    <row r="100" spans="1:21">
      <c r="B100" s="159" t="s">
        <v>340</v>
      </c>
      <c r="C100" s="101">
        <v>14.285644999999999</v>
      </c>
      <c r="D100" s="101">
        <v>1.3878269999999999</v>
      </c>
      <c r="E100" s="101">
        <v>7.1230000000000011</v>
      </c>
      <c r="F100" s="101">
        <v>22.252304999999996</v>
      </c>
      <c r="G100" s="101">
        <v>23.267745000000001</v>
      </c>
      <c r="H100" s="101">
        <v>5.6945390000000007</v>
      </c>
      <c r="I100" s="101">
        <v>8.9782680000000017</v>
      </c>
      <c r="J100" s="101">
        <v>25.120104999999999</v>
      </c>
      <c r="K100" s="101">
        <v>11.517024000000001</v>
      </c>
      <c r="L100" s="101">
        <v>170.05117799999999</v>
      </c>
      <c r="M100" s="101">
        <v>84.784514000000001</v>
      </c>
      <c r="N100" s="101">
        <v>55.414625000000001</v>
      </c>
      <c r="O100" s="101">
        <v>155.64773399999999</v>
      </c>
      <c r="P100" s="101">
        <v>4.186062999999999</v>
      </c>
      <c r="Q100" s="101">
        <v>0.73134399999999999</v>
      </c>
      <c r="R100" s="101">
        <v>0.25692999999999999</v>
      </c>
      <c r="S100" s="101">
        <v>41.481590000000004</v>
      </c>
      <c r="U100" s="159" t="s">
        <v>540</v>
      </c>
    </row>
    <row r="101" spans="1:21">
      <c r="B101" s="159" t="s">
        <v>341</v>
      </c>
      <c r="C101" s="101">
        <v>14.948613</v>
      </c>
      <c r="D101" s="101">
        <v>0.85285899999999992</v>
      </c>
      <c r="E101" s="101">
        <v>5.861459</v>
      </c>
      <c r="F101" s="101">
        <v>22.841911</v>
      </c>
      <c r="G101" s="101">
        <v>34.792121999999999</v>
      </c>
      <c r="H101" s="101">
        <v>5.4077489999999999</v>
      </c>
      <c r="I101" s="101">
        <v>8.0050369999999997</v>
      </c>
      <c r="J101" s="101">
        <v>20.664747999999999</v>
      </c>
      <c r="K101" s="101">
        <v>13.441237000000003</v>
      </c>
      <c r="L101" s="101">
        <v>153.840307</v>
      </c>
      <c r="M101" s="101">
        <v>62.452691999999999</v>
      </c>
      <c r="N101" s="101">
        <v>40.208781999999999</v>
      </c>
      <c r="O101" s="101">
        <v>115.25356199999999</v>
      </c>
      <c r="P101" s="101">
        <v>4.1416629999999994</v>
      </c>
      <c r="Q101" s="101">
        <v>0.51815500000000003</v>
      </c>
      <c r="R101" s="101">
        <v>0.29114499999999999</v>
      </c>
      <c r="S101" s="101">
        <v>40.773424000000006</v>
      </c>
      <c r="U101" s="159" t="s">
        <v>541</v>
      </c>
    </row>
    <row r="102" spans="1:21">
      <c r="B102" s="159" t="s">
        <v>342</v>
      </c>
      <c r="C102" s="101">
        <v>10.565900999999998</v>
      </c>
      <c r="D102" s="101">
        <v>0.18768800000000002</v>
      </c>
      <c r="E102" s="101">
        <v>3.1489599999999998</v>
      </c>
      <c r="F102" s="101">
        <v>15.266182000000001</v>
      </c>
      <c r="G102" s="101">
        <v>30.652068999999997</v>
      </c>
      <c r="H102" s="101">
        <v>1.3957709999999999</v>
      </c>
      <c r="I102" s="101">
        <v>4.4292009999999999</v>
      </c>
      <c r="J102" s="101">
        <v>11.049831000000001</v>
      </c>
      <c r="K102" s="101">
        <v>8.1331609999999994</v>
      </c>
      <c r="L102" s="101">
        <v>96.365389999999991</v>
      </c>
      <c r="M102" s="101">
        <v>32.883681000000003</v>
      </c>
      <c r="N102" s="101">
        <v>30.221</v>
      </c>
      <c r="O102" s="101">
        <v>48.048916999999996</v>
      </c>
      <c r="P102" s="101">
        <v>1.227196</v>
      </c>
      <c r="Q102" s="101">
        <v>0.12526300000000001</v>
      </c>
      <c r="R102" s="101">
        <v>3.6846999999999998E-2</v>
      </c>
      <c r="S102" s="101">
        <v>29.373771999999995</v>
      </c>
      <c r="U102" s="159" t="s">
        <v>542</v>
      </c>
    </row>
    <row r="103" spans="1:21">
      <c r="B103" s="159" t="s">
        <v>343</v>
      </c>
      <c r="C103" s="101">
        <v>11.419479000000001</v>
      </c>
      <c r="D103" s="101">
        <v>0.42098600000000003</v>
      </c>
      <c r="E103" s="101">
        <v>4.7770510000000002</v>
      </c>
      <c r="F103" s="101">
        <v>14.281723000000001</v>
      </c>
      <c r="G103" s="101">
        <v>26.963856999999997</v>
      </c>
      <c r="H103" s="101">
        <v>2.9106030000000001</v>
      </c>
      <c r="I103" s="101">
        <v>5.5509880000000003</v>
      </c>
      <c r="J103" s="101">
        <v>14.711771000000001</v>
      </c>
      <c r="K103" s="101">
        <v>9.1814350000000005</v>
      </c>
      <c r="L103" s="101">
        <v>109.80682099999999</v>
      </c>
      <c r="M103" s="101">
        <v>42.000652000000002</v>
      </c>
      <c r="N103" s="101">
        <v>92.402032000000005</v>
      </c>
      <c r="O103" s="101">
        <v>76.756765000000001</v>
      </c>
      <c r="P103" s="101">
        <v>2.0029159999999999</v>
      </c>
      <c r="Q103" s="101">
        <v>0.29444500000000001</v>
      </c>
      <c r="R103" s="101">
        <v>9.0295E-2</v>
      </c>
      <c r="S103" s="101">
        <v>36.547691999999998</v>
      </c>
      <c r="U103" s="159" t="s">
        <v>543</v>
      </c>
    </row>
    <row r="104" spans="1:21">
      <c r="B104" s="159" t="s">
        <v>344</v>
      </c>
      <c r="C104" s="101">
        <v>9.9249950000000009</v>
      </c>
      <c r="D104" s="101">
        <v>0.39114300000000002</v>
      </c>
      <c r="E104" s="101">
        <v>5.2806740000000003</v>
      </c>
      <c r="F104" s="101">
        <v>15.709052999999999</v>
      </c>
      <c r="G104" s="101">
        <v>26.405359999999998</v>
      </c>
      <c r="H104" s="101">
        <v>4.7845789999999999</v>
      </c>
      <c r="I104" s="101">
        <v>7.1580659999999998</v>
      </c>
      <c r="J104" s="101">
        <v>18.828689000000004</v>
      </c>
      <c r="K104" s="101">
        <v>7.9136170000000003</v>
      </c>
      <c r="L104" s="101">
        <v>132.790133</v>
      </c>
      <c r="M104" s="101">
        <v>46.61005500000001</v>
      </c>
      <c r="N104" s="101">
        <v>74.849735999999993</v>
      </c>
      <c r="O104" s="101">
        <v>124.646376</v>
      </c>
      <c r="P104" s="101">
        <v>4.1338379999999999</v>
      </c>
      <c r="Q104" s="101">
        <v>0.85623099999999996</v>
      </c>
      <c r="R104" s="101">
        <v>0.16408800000000001</v>
      </c>
      <c r="S104" s="101">
        <v>45.004055999999999</v>
      </c>
      <c r="U104" s="159" t="s">
        <v>544</v>
      </c>
    </row>
    <row r="105" spans="1:21">
      <c r="B105" s="159" t="s">
        <v>345</v>
      </c>
      <c r="C105" s="101">
        <v>11.149657999999999</v>
      </c>
      <c r="D105" s="101">
        <v>0.66271299999999989</v>
      </c>
      <c r="E105" s="101">
        <v>6.4142589999999995</v>
      </c>
      <c r="F105" s="101">
        <v>20.963679000000003</v>
      </c>
      <c r="G105" s="101">
        <v>26.695309999999999</v>
      </c>
      <c r="H105" s="101">
        <v>6.2634020000000001</v>
      </c>
      <c r="I105" s="101">
        <v>10.473044</v>
      </c>
      <c r="J105" s="101">
        <v>25.786685000000002</v>
      </c>
      <c r="K105" s="101">
        <v>11.283657999999999</v>
      </c>
      <c r="L105" s="101">
        <v>209.79535799999999</v>
      </c>
      <c r="M105" s="101">
        <v>75.809440999999993</v>
      </c>
      <c r="N105" s="101">
        <v>80.671448999999981</v>
      </c>
      <c r="O105" s="101">
        <v>201.67814000000001</v>
      </c>
      <c r="P105" s="101">
        <v>5.2398579999999999</v>
      </c>
      <c r="Q105" s="101">
        <v>0.78197700000000003</v>
      </c>
      <c r="R105" s="101">
        <v>0.39086499999999996</v>
      </c>
      <c r="S105" s="101">
        <v>51.359501999999992</v>
      </c>
      <c r="U105" s="159" t="s">
        <v>545</v>
      </c>
    </row>
    <row r="106" spans="1:21">
      <c r="B106" s="159" t="s">
        <v>346</v>
      </c>
      <c r="C106" s="101">
        <v>7.9103699999999995</v>
      </c>
      <c r="D106" s="101">
        <v>0.267648</v>
      </c>
      <c r="E106" s="101">
        <v>3.2184559999999998</v>
      </c>
      <c r="F106" s="101">
        <v>13.742498000000001</v>
      </c>
      <c r="G106" s="101">
        <v>14.345234999999999</v>
      </c>
      <c r="H106" s="101">
        <v>4.2885620000000007</v>
      </c>
      <c r="I106" s="101">
        <v>6.8436580000000005</v>
      </c>
      <c r="J106" s="101">
        <v>16.387639</v>
      </c>
      <c r="K106" s="101">
        <v>7.5683400000000001</v>
      </c>
      <c r="L106" s="101">
        <v>151.97471200000001</v>
      </c>
      <c r="M106" s="101">
        <v>63.310889000000003</v>
      </c>
      <c r="N106" s="101">
        <v>62.113134000000002</v>
      </c>
      <c r="O106" s="101">
        <v>167.76110700000001</v>
      </c>
      <c r="P106" s="101">
        <v>2.5602929999999997</v>
      </c>
      <c r="Q106" s="101">
        <v>0.30696000000000001</v>
      </c>
      <c r="R106" s="101">
        <v>0.54283200000000009</v>
      </c>
      <c r="S106" s="101">
        <v>33.378386000000006</v>
      </c>
      <c r="U106" s="159" t="s">
        <v>546</v>
      </c>
    </row>
    <row r="107" spans="1:21">
      <c r="B107" s="159" t="s">
        <v>347</v>
      </c>
      <c r="C107" s="101">
        <v>14.986866999999998</v>
      </c>
      <c r="D107" s="101">
        <v>0.47909200000000002</v>
      </c>
      <c r="E107" s="101">
        <v>5.5454689999999998</v>
      </c>
      <c r="F107" s="101">
        <v>17.380333</v>
      </c>
      <c r="G107" s="101">
        <v>15.30311</v>
      </c>
      <c r="H107" s="101">
        <v>5.6512809999999991</v>
      </c>
      <c r="I107" s="101">
        <v>10.790386999999999</v>
      </c>
      <c r="J107" s="101">
        <v>26.444695000000003</v>
      </c>
      <c r="K107" s="101">
        <v>6.6894460000000002</v>
      </c>
      <c r="L107" s="101">
        <v>135.40378200000001</v>
      </c>
      <c r="M107" s="101">
        <v>60.855659999999993</v>
      </c>
      <c r="N107" s="101">
        <v>61.142030999999989</v>
      </c>
      <c r="O107" s="101">
        <v>131.31671399999999</v>
      </c>
      <c r="P107" s="101">
        <v>5.2051999999999996</v>
      </c>
      <c r="Q107" s="101">
        <v>0.57728999999999997</v>
      </c>
      <c r="R107" s="101">
        <v>0.6571840000000001</v>
      </c>
      <c r="S107" s="101">
        <v>43.244646000000003</v>
      </c>
      <c r="U107" s="159" t="s">
        <v>547</v>
      </c>
    </row>
    <row r="108" spans="1:21">
      <c r="B108" s="159" t="s">
        <v>348</v>
      </c>
      <c r="C108" s="101">
        <v>15.207230000000001</v>
      </c>
      <c r="D108" s="101">
        <v>0.90062200000000003</v>
      </c>
      <c r="E108" s="101">
        <v>6.6052700000000009</v>
      </c>
      <c r="F108" s="101">
        <v>18.530918</v>
      </c>
      <c r="G108" s="101">
        <v>17.233977999999997</v>
      </c>
      <c r="H108" s="101">
        <v>6.5080269999999993</v>
      </c>
      <c r="I108" s="101">
        <v>11.527049000000002</v>
      </c>
      <c r="J108" s="101">
        <v>27.225688999999996</v>
      </c>
      <c r="K108" s="101">
        <v>9.4700310000000005</v>
      </c>
      <c r="L108" s="101">
        <v>189.74723500000005</v>
      </c>
      <c r="M108" s="101">
        <v>69.277798000000004</v>
      </c>
      <c r="N108" s="101">
        <v>78.586570000000009</v>
      </c>
      <c r="O108" s="101">
        <v>128.70940099999999</v>
      </c>
      <c r="P108" s="101">
        <v>5.2997969999999999</v>
      </c>
      <c r="Q108" s="101">
        <v>0.70217399999999996</v>
      </c>
      <c r="R108" s="101">
        <v>0.42218299999999997</v>
      </c>
      <c r="S108" s="101">
        <v>47.349536000000001</v>
      </c>
      <c r="U108" s="159" t="s">
        <v>548</v>
      </c>
    </row>
    <row r="109" spans="1:21">
      <c r="B109" s="159" t="s">
        <v>349</v>
      </c>
      <c r="C109" s="101">
        <v>13.687965000000002</v>
      </c>
      <c r="D109" s="101">
        <v>0.84540999999999999</v>
      </c>
      <c r="E109" s="101">
        <v>6.2409310000000007</v>
      </c>
      <c r="F109" s="101">
        <v>16.339276999999999</v>
      </c>
      <c r="G109" s="101">
        <v>18.262357000000002</v>
      </c>
      <c r="H109" s="101">
        <v>6.5258950000000002</v>
      </c>
      <c r="I109" s="101">
        <v>9.8369240000000016</v>
      </c>
      <c r="J109" s="101">
        <v>25.507019999999997</v>
      </c>
      <c r="K109" s="101">
        <v>10.889044</v>
      </c>
      <c r="L109" s="101">
        <v>168.309403</v>
      </c>
      <c r="M109" s="101">
        <v>54.358424000000014</v>
      </c>
      <c r="N109" s="101">
        <v>70.830965000000006</v>
      </c>
      <c r="O109" s="101">
        <v>112.17645300000001</v>
      </c>
      <c r="P109" s="101">
        <v>4.679551</v>
      </c>
      <c r="Q109" s="101">
        <v>0.51839800000000003</v>
      </c>
      <c r="R109" s="101">
        <v>0.22644599999999998</v>
      </c>
      <c r="S109" s="101">
        <v>43.612921999999998</v>
      </c>
      <c r="U109" s="159" t="s">
        <v>549</v>
      </c>
    </row>
    <row r="110" spans="1:21">
      <c r="B110" s="159" t="s">
        <v>350</v>
      </c>
      <c r="C110" s="101">
        <v>10.717360999999999</v>
      </c>
      <c r="D110" s="101">
        <v>0.85553100000000004</v>
      </c>
      <c r="E110" s="101">
        <v>4.5897329999999998</v>
      </c>
      <c r="F110" s="101">
        <v>15.323002999999996</v>
      </c>
      <c r="G110" s="101">
        <v>18.333902999999999</v>
      </c>
      <c r="H110" s="101">
        <v>4.9353730000000002</v>
      </c>
      <c r="I110" s="101">
        <v>9.101604</v>
      </c>
      <c r="J110" s="101">
        <v>20.843620999999992</v>
      </c>
      <c r="K110" s="101">
        <v>10.093017000000001</v>
      </c>
      <c r="L110" s="101">
        <v>141.32426699999996</v>
      </c>
      <c r="M110" s="101">
        <v>57.117207000000001</v>
      </c>
      <c r="N110" s="101">
        <v>65.290204999999986</v>
      </c>
      <c r="O110" s="101">
        <v>97.767052000000007</v>
      </c>
      <c r="P110" s="101">
        <v>4.4671669999999999</v>
      </c>
      <c r="Q110" s="101">
        <v>0.56225700000000001</v>
      </c>
      <c r="R110" s="101">
        <v>0.12758</v>
      </c>
      <c r="S110" s="101">
        <v>33.407133000000009</v>
      </c>
      <c r="U110" s="159" t="s">
        <v>550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13.473559</v>
      </c>
      <c r="D112" s="101">
        <v>0.84353100000000003</v>
      </c>
      <c r="E112" s="101">
        <v>6.4070689999999999</v>
      </c>
      <c r="F112" s="101">
        <v>20.386954999999997</v>
      </c>
      <c r="G112" s="101">
        <v>21.959343000000001</v>
      </c>
      <c r="H112" s="101">
        <v>4.8695719999999998</v>
      </c>
      <c r="I112" s="101">
        <v>8.4547129999999999</v>
      </c>
      <c r="J112" s="101">
        <v>23.725589000000006</v>
      </c>
      <c r="K112" s="101">
        <v>10.860787</v>
      </c>
      <c r="L112" s="101">
        <v>176.48356999999999</v>
      </c>
      <c r="M112" s="101">
        <v>56.490324000000001</v>
      </c>
      <c r="N112" s="101">
        <v>59.706473000000017</v>
      </c>
      <c r="O112" s="101">
        <v>134.87685399999998</v>
      </c>
      <c r="P112" s="101">
        <v>4.6810650000000003</v>
      </c>
      <c r="Q112" s="101">
        <v>0.26846399999999998</v>
      </c>
      <c r="R112" s="101">
        <v>0.223632</v>
      </c>
      <c r="S112" s="101">
        <v>38.907412000000001</v>
      </c>
      <c r="T112" s="100">
        <v>2021</v>
      </c>
      <c r="U112" s="159" t="s">
        <v>539</v>
      </c>
    </row>
    <row r="113" spans="1:21">
      <c r="B113" s="159" t="s">
        <v>340</v>
      </c>
      <c r="C113" s="101">
        <v>14.715507999999998</v>
      </c>
      <c r="D113" s="101">
        <v>0.7885120000000001</v>
      </c>
      <c r="E113" s="101">
        <v>6.1556260000000007</v>
      </c>
      <c r="F113" s="101">
        <v>17.972259000000001</v>
      </c>
      <c r="G113" s="101">
        <v>24.763901000000001</v>
      </c>
      <c r="H113" s="101">
        <v>4.4124590000000001</v>
      </c>
      <c r="I113" s="101">
        <v>9.3488910000000001</v>
      </c>
      <c r="J113" s="101">
        <v>24.449569999999994</v>
      </c>
      <c r="K113" s="101">
        <v>12.939343999999998</v>
      </c>
      <c r="L113" s="101">
        <v>174.61368199999998</v>
      </c>
      <c r="M113" s="101">
        <v>61.674576999999999</v>
      </c>
      <c r="N113" s="101">
        <v>61.033756000000011</v>
      </c>
      <c r="O113" s="101">
        <v>129.309529</v>
      </c>
      <c r="P113" s="101">
        <v>4.6873570000000004</v>
      </c>
      <c r="Q113" s="101">
        <v>0.43068299999999998</v>
      </c>
      <c r="R113" s="101">
        <v>0.27141199999999999</v>
      </c>
      <c r="S113" s="101">
        <v>39.431963999999979</v>
      </c>
      <c r="U113" s="159" t="s">
        <v>540</v>
      </c>
    </row>
    <row r="114" spans="1:21">
      <c r="B114" s="159" t="s">
        <v>341</v>
      </c>
      <c r="C114" s="101">
        <v>18.241969999999998</v>
      </c>
      <c r="D114" s="101">
        <v>0.93340000000000001</v>
      </c>
      <c r="E114" s="101">
        <v>7.0433669999999999</v>
      </c>
      <c r="F114" s="101">
        <v>23.805129999999998</v>
      </c>
      <c r="G114" s="101">
        <v>30.512920000000001</v>
      </c>
      <c r="H114" s="101">
        <v>4.8828259999999997</v>
      </c>
      <c r="I114" s="101">
        <v>10.632968</v>
      </c>
      <c r="J114" s="101">
        <v>27.325563000000002</v>
      </c>
      <c r="K114" s="101">
        <v>14.648314000000003</v>
      </c>
      <c r="L114" s="101">
        <v>210.015511</v>
      </c>
      <c r="M114" s="101">
        <v>68.566254000000001</v>
      </c>
      <c r="N114" s="101">
        <v>70.06814</v>
      </c>
      <c r="O114" s="101">
        <v>138.324285</v>
      </c>
      <c r="P114" s="101">
        <v>5.4347080000000005</v>
      </c>
      <c r="Q114" s="101">
        <v>0.81210300000000002</v>
      </c>
      <c r="R114" s="101">
        <v>0.326818</v>
      </c>
      <c r="S114" s="101">
        <v>50.913334000000006</v>
      </c>
      <c r="U114" s="159" t="s">
        <v>541</v>
      </c>
    </row>
    <row r="115" spans="1:21">
      <c r="B115" s="159" t="s">
        <v>342</v>
      </c>
      <c r="C115" s="101">
        <v>16.844776999999997</v>
      </c>
      <c r="D115" s="101">
        <v>0.92170200000000002</v>
      </c>
      <c r="E115" s="101">
        <v>6.9739710000000006</v>
      </c>
      <c r="F115" s="101">
        <v>22.925038000000001</v>
      </c>
      <c r="G115" s="101">
        <v>29.401851999999998</v>
      </c>
      <c r="H115" s="101">
        <v>5.4454800000000008</v>
      </c>
      <c r="I115" s="101">
        <v>7.6310179999999992</v>
      </c>
      <c r="J115" s="101">
        <v>24.388924000000003</v>
      </c>
      <c r="K115" s="101">
        <v>13.251276999999998</v>
      </c>
      <c r="L115" s="101">
        <v>195.34857199999996</v>
      </c>
      <c r="M115" s="101">
        <v>56.043538000000012</v>
      </c>
      <c r="N115" s="101">
        <v>67.324238000000022</v>
      </c>
      <c r="O115" s="101">
        <v>106.94173499999999</v>
      </c>
      <c r="P115" s="101">
        <v>5.5470319999999997</v>
      </c>
      <c r="Q115" s="101">
        <v>0.67324500000000009</v>
      </c>
      <c r="R115" s="101">
        <v>0.27149600000000002</v>
      </c>
      <c r="S115" s="101">
        <v>46.648675000000011</v>
      </c>
      <c r="U115" s="159" t="s">
        <v>542</v>
      </c>
    </row>
    <row r="116" spans="1:21">
      <c r="B116" s="159" t="s">
        <v>343</v>
      </c>
      <c r="C116" s="101">
        <v>16.569004</v>
      </c>
      <c r="D116" s="101">
        <v>0.57061699999999993</v>
      </c>
      <c r="E116" s="101">
        <v>7.1072680000000013</v>
      </c>
      <c r="F116" s="101">
        <v>20.653879999999994</v>
      </c>
      <c r="G116" s="101">
        <v>26.870828999999997</v>
      </c>
      <c r="H116" s="101">
        <v>6.0855549999999994</v>
      </c>
      <c r="I116" s="101">
        <v>8.3456150000000004</v>
      </c>
      <c r="J116" s="101">
        <v>23.779276000000003</v>
      </c>
      <c r="K116" s="101">
        <v>10.952815000000001</v>
      </c>
      <c r="L116" s="101">
        <v>184.76754499999998</v>
      </c>
      <c r="M116" s="101">
        <v>59.030084000000002</v>
      </c>
      <c r="N116" s="101">
        <v>66.748238000000001</v>
      </c>
      <c r="O116" s="101">
        <v>118.299181</v>
      </c>
      <c r="P116" s="101">
        <v>5.8479819999999991</v>
      </c>
      <c r="Q116" s="101">
        <v>0.83485900000000002</v>
      </c>
      <c r="R116" s="101">
        <v>0.30599200000000004</v>
      </c>
      <c r="S116" s="101">
        <v>47.507163999999989</v>
      </c>
      <c r="U116" s="159" t="s">
        <v>543</v>
      </c>
    </row>
    <row r="117" spans="1:21">
      <c r="B117" s="159" t="s">
        <v>344</v>
      </c>
      <c r="C117" s="101">
        <v>17.142785999999997</v>
      </c>
      <c r="D117" s="101">
        <v>0.41173500000000002</v>
      </c>
      <c r="E117" s="101">
        <v>7.7187569999999983</v>
      </c>
      <c r="F117" s="101">
        <v>22.257080000000002</v>
      </c>
      <c r="G117" s="101">
        <v>27.079756</v>
      </c>
      <c r="H117" s="101">
        <v>4.7278769999999994</v>
      </c>
      <c r="I117" s="101">
        <v>8.2249119999999998</v>
      </c>
      <c r="J117" s="101">
        <v>22.834568000000001</v>
      </c>
      <c r="K117" s="101">
        <v>13.339104000000001</v>
      </c>
      <c r="L117" s="101">
        <v>184.26088700000003</v>
      </c>
      <c r="M117" s="101">
        <v>58.451160000000002</v>
      </c>
      <c r="N117" s="101">
        <v>62.457596000000009</v>
      </c>
      <c r="O117" s="101">
        <v>147.49045599999999</v>
      </c>
      <c r="P117" s="101">
        <v>5.4348739999999998</v>
      </c>
      <c r="Q117" s="101">
        <v>1.227514</v>
      </c>
      <c r="R117" s="101">
        <v>0.25815899999999997</v>
      </c>
      <c r="S117" s="101">
        <v>47.652116000000007</v>
      </c>
      <c r="U117" s="159" t="s">
        <v>544</v>
      </c>
    </row>
    <row r="118" spans="1:21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545</v>
      </c>
    </row>
    <row r="119" spans="1:21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546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547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548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549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683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7" t="s">
        <v>162</v>
      </c>
      <c r="B128" s="227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7" t="s">
        <v>536</v>
      </c>
      <c r="U128" s="227" t="s">
        <v>523</v>
      </c>
    </row>
    <row r="129" spans="1:21" ht="20.25" customHeight="1" thickBot="1">
      <c r="A129" s="228"/>
      <c r="B129" s="228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28"/>
      <c r="U129" s="228"/>
    </row>
    <row r="130" spans="1:21">
      <c r="A130" s="100">
        <v>2020</v>
      </c>
      <c r="B130" s="159" t="s">
        <v>339</v>
      </c>
      <c r="C130" s="101">
        <v>62.229917999999998</v>
      </c>
      <c r="D130" s="101">
        <v>46.986824000000006</v>
      </c>
      <c r="E130" s="101">
        <v>37.663496000000002</v>
      </c>
      <c r="F130" s="101">
        <v>110.90699099999999</v>
      </c>
      <c r="G130" s="101">
        <v>127.43340500000004</v>
      </c>
      <c r="H130" s="101">
        <v>20.152864000000001</v>
      </c>
      <c r="I130" s="101">
        <v>3.5862999999999999E-2</v>
      </c>
      <c r="J130" s="101">
        <v>57.536955000000006</v>
      </c>
      <c r="K130" s="101">
        <v>1.6319789999999998</v>
      </c>
      <c r="L130" s="101">
        <v>0.78043899999999999</v>
      </c>
      <c r="M130" s="101">
        <v>1.0145420000000001</v>
      </c>
      <c r="N130" s="101">
        <v>0.181451</v>
      </c>
      <c r="O130" s="101">
        <v>18.560265000000001</v>
      </c>
      <c r="P130" s="101">
        <v>31.794229000000001</v>
      </c>
      <c r="Q130" s="101">
        <v>308.56362300000001</v>
      </c>
      <c r="R130" s="101">
        <v>424.68223599999999</v>
      </c>
      <c r="S130" s="101">
        <v>0.29834899999999998</v>
      </c>
      <c r="T130" s="100">
        <v>2020</v>
      </c>
      <c r="U130" s="159" t="s">
        <v>539</v>
      </c>
    </row>
    <row r="131" spans="1:21">
      <c r="B131" s="159" t="s">
        <v>340</v>
      </c>
      <c r="C131" s="101">
        <v>60.626002000000007</v>
      </c>
      <c r="D131" s="101">
        <v>43.132558999999993</v>
      </c>
      <c r="E131" s="101">
        <v>26.743396000000001</v>
      </c>
      <c r="F131" s="101">
        <v>96.523452000000006</v>
      </c>
      <c r="G131" s="101">
        <v>118.142833</v>
      </c>
      <c r="H131" s="101">
        <v>17.510997</v>
      </c>
      <c r="I131" s="101">
        <v>6.1282999999999997E-2</v>
      </c>
      <c r="J131" s="101">
        <v>62.498743999999995</v>
      </c>
      <c r="K131" s="101">
        <v>1.582368</v>
      </c>
      <c r="L131" s="101">
        <v>0.98087599999999986</v>
      </c>
      <c r="M131" s="101">
        <v>0.531559</v>
      </c>
      <c r="N131" s="101">
        <v>7.6894999999999991E-2</v>
      </c>
      <c r="O131" s="101">
        <v>16.170824000000003</v>
      </c>
      <c r="P131" s="101">
        <v>31.077928</v>
      </c>
      <c r="Q131" s="101">
        <v>304.35575799999998</v>
      </c>
      <c r="R131" s="101">
        <v>397.83913900000005</v>
      </c>
      <c r="S131" s="101">
        <v>0.45311299999999999</v>
      </c>
      <c r="U131" s="159" t="s">
        <v>540</v>
      </c>
    </row>
    <row r="132" spans="1:21">
      <c r="B132" s="159" t="s">
        <v>341</v>
      </c>
      <c r="C132" s="101">
        <v>55.788087000000004</v>
      </c>
      <c r="D132" s="101">
        <v>43.597659000000007</v>
      </c>
      <c r="E132" s="101">
        <v>20.318854000000005</v>
      </c>
      <c r="F132" s="101">
        <v>96.853791000000001</v>
      </c>
      <c r="G132" s="101">
        <v>131.22461100000001</v>
      </c>
      <c r="H132" s="101">
        <v>13.693639000000001</v>
      </c>
      <c r="I132" s="101">
        <v>1.7548999999999999E-2</v>
      </c>
      <c r="J132" s="101">
        <v>53.477143999999996</v>
      </c>
      <c r="K132" s="101">
        <v>1.673138</v>
      </c>
      <c r="L132" s="101">
        <v>0.62000999999999995</v>
      </c>
      <c r="M132" s="101">
        <v>1.470024</v>
      </c>
      <c r="N132" s="101">
        <v>6.504299999999999E-2</v>
      </c>
      <c r="O132" s="101">
        <v>14.943186000000003</v>
      </c>
      <c r="P132" s="101">
        <v>26.699177000000006</v>
      </c>
      <c r="Q132" s="101">
        <v>292.30944200000005</v>
      </c>
      <c r="R132" s="101">
        <v>342.45162700000003</v>
      </c>
      <c r="S132" s="101">
        <v>0.23370999999999997</v>
      </c>
      <c r="U132" s="159" t="s">
        <v>541</v>
      </c>
    </row>
    <row r="133" spans="1:21">
      <c r="B133" s="159" t="s">
        <v>342</v>
      </c>
      <c r="C133" s="101">
        <v>31.299705999999997</v>
      </c>
      <c r="D133" s="101">
        <v>35.554682</v>
      </c>
      <c r="E133" s="101">
        <v>11.725783999999999</v>
      </c>
      <c r="F133" s="101">
        <v>80.357762000000008</v>
      </c>
      <c r="G133" s="101">
        <v>98.198054000000042</v>
      </c>
      <c r="H133" s="101">
        <v>9.0452460000000023</v>
      </c>
      <c r="I133" s="101">
        <v>1.4572000000000002E-2</v>
      </c>
      <c r="J133" s="101">
        <v>32.365292999999994</v>
      </c>
      <c r="K133" s="101">
        <v>0.14218</v>
      </c>
      <c r="L133" s="101">
        <v>0.75210700000000008</v>
      </c>
      <c r="M133" s="101">
        <v>1.3497840000000001</v>
      </c>
      <c r="N133" s="101">
        <v>6.3838000000000006E-2</v>
      </c>
      <c r="O133" s="101">
        <v>11.917325000000002</v>
      </c>
      <c r="P133" s="101">
        <v>15.764304000000003</v>
      </c>
      <c r="Q133" s="101">
        <v>174.48447999999996</v>
      </c>
      <c r="R133" s="101">
        <v>218.81863700000002</v>
      </c>
      <c r="S133" s="101">
        <v>0.38529200000000002</v>
      </c>
      <c r="U133" s="159" t="s">
        <v>542</v>
      </c>
    </row>
    <row r="134" spans="1:21">
      <c r="B134" s="159" t="s">
        <v>343</v>
      </c>
      <c r="C134" s="101">
        <v>37.496195000000007</v>
      </c>
      <c r="D134" s="101">
        <v>35.290411000000006</v>
      </c>
      <c r="E134" s="101">
        <v>26.746974999999996</v>
      </c>
      <c r="F134" s="101">
        <v>89.792324000000008</v>
      </c>
      <c r="G134" s="101">
        <v>108.26489599999999</v>
      </c>
      <c r="H134" s="101">
        <v>11.886527000000001</v>
      </c>
      <c r="I134" s="101">
        <v>2.8729999999999999E-2</v>
      </c>
      <c r="J134" s="101">
        <v>47.548182000000004</v>
      </c>
      <c r="K134" s="101">
        <v>1.665106</v>
      </c>
      <c r="L134" s="101">
        <v>1.21086</v>
      </c>
      <c r="M134" s="101">
        <v>2.5761430000000001</v>
      </c>
      <c r="N134" s="101">
        <v>8.3833999999999992E-2</v>
      </c>
      <c r="O134" s="101">
        <v>13.078587000000002</v>
      </c>
      <c r="P134" s="101">
        <v>19.109583000000004</v>
      </c>
      <c r="Q134" s="101">
        <v>214.39607999999996</v>
      </c>
      <c r="R134" s="101">
        <v>270.74452099999996</v>
      </c>
      <c r="S134" s="101">
        <v>0.32388499999999998</v>
      </c>
      <c r="U134" s="159" t="s">
        <v>543</v>
      </c>
    </row>
    <row r="135" spans="1:21">
      <c r="B135" s="159" t="s">
        <v>344</v>
      </c>
      <c r="C135" s="101">
        <v>50.940233000000006</v>
      </c>
      <c r="D135" s="101">
        <v>41.536860000000004</v>
      </c>
      <c r="E135" s="101">
        <v>20.752953000000002</v>
      </c>
      <c r="F135" s="101">
        <v>81.43390100000002</v>
      </c>
      <c r="G135" s="101">
        <v>115.535921</v>
      </c>
      <c r="H135" s="101">
        <v>14.910330000000002</v>
      </c>
      <c r="I135" s="101">
        <v>0.15931700000000001</v>
      </c>
      <c r="J135" s="101">
        <v>57.520609</v>
      </c>
      <c r="K135" s="101">
        <v>0.84394899999999995</v>
      </c>
      <c r="L135" s="101">
        <v>0.69919200000000004</v>
      </c>
      <c r="M135" s="101">
        <v>2.6955880000000003</v>
      </c>
      <c r="N135" s="101">
        <v>4.0312000000000001E-2</v>
      </c>
      <c r="O135" s="101">
        <v>19.087336000000004</v>
      </c>
      <c r="P135" s="101">
        <v>23.701186999999997</v>
      </c>
      <c r="Q135" s="101">
        <v>281.80728399999998</v>
      </c>
      <c r="R135" s="101">
        <v>351.52074400000009</v>
      </c>
      <c r="S135" s="101">
        <v>0.27307100000000001</v>
      </c>
      <c r="U135" s="159" t="s">
        <v>544</v>
      </c>
    </row>
    <row r="136" spans="1:21">
      <c r="B136" s="159" t="s">
        <v>345</v>
      </c>
      <c r="C136" s="101">
        <v>65.553834999999992</v>
      </c>
      <c r="D136" s="101">
        <v>50.281247</v>
      </c>
      <c r="E136" s="101">
        <v>22.408818999999998</v>
      </c>
      <c r="F136" s="101">
        <v>105.33062000000001</v>
      </c>
      <c r="G136" s="101">
        <v>142.393472</v>
      </c>
      <c r="H136" s="101">
        <v>22.387483999999997</v>
      </c>
      <c r="I136" s="101">
        <v>0.156828</v>
      </c>
      <c r="J136" s="101">
        <v>71.145043000000001</v>
      </c>
      <c r="K136" s="101">
        <v>1.9543740000000001</v>
      </c>
      <c r="L136" s="101">
        <v>1.007541</v>
      </c>
      <c r="M136" s="101">
        <v>1.1579809999999999</v>
      </c>
      <c r="N136" s="101">
        <v>4.7562999999999994E-2</v>
      </c>
      <c r="O136" s="101">
        <v>19.629278999999997</v>
      </c>
      <c r="P136" s="101">
        <v>32.838285999999997</v>
      </c>
      <c r="Q136" s="101">
        <v>340.15372000000002</v>
      </c>
      <c r="R136" s="101">
        <v>380.21283200000005</v>
      </c>
      <c r="S136" s="101">
        <v>0.46006899999999995</v>
      </c>
      <c r="U136" s="159" t="s">
        <v>545</v>
      </c>
    </row>
    <row r="137" spans="1:21">
      <c r="B137" s="159" t="s">
        <v>346</v>
      </c>
      <c r="C137" s="101">
        <v>50.678811000000003</v>
      </c>
      <c r="D137" s="101">
        <v>40.709688</v>
      </c>
      <c r="E137" s="101">
        <v>19.154635000000003</v>
      </c>
      <c r="F137" s="101">
        <v>69.113101999999998</v>
      </c>
      <c r="G137" s="101">
        <v>96.877895000000009</v>
      </c>
      <c r="H137" s="101">
        <v>11.498427</v>
      </c>
      <c r="I137" s="101">
        <v>9.4980000000000012E-3</v>
      </c>
      <c r="J137" s="101">
        <v>43.336596999999998</v>
      </c>
      <c r="K137" s="101">
        <v>1.150512</v>
      </c>
      <c r="L137" s="101">
        <v>0.73142800000000008</v>
      </c>
      <c r="M137" s="101">
        <v>0.717441</v>
      </c>
      <c r="N137" s="101">
        <v>3.8214999999999999E-2</v>
      </c>
      <c r="O137" s="101">
        <v>12.659563000000002</v>
      </c>
      <c r="P137" s="101">
        <v>22.441806</v>
      </c>
      <c r="Q137" s="101">
        <v>228.38891299999995</v>
      </c>
      <c r="R137" s="101">
        <v>290.53067700000008</v>
      </c>
      <c r="S137" s="101">
        <v>0.38187899999999991</v>
      </c>
      <c r="U137" s="159" t="s">
        <v>546</v>
      </c>
    </row>
    <row r="138" spans="1:21">
      <c r="B138" s="159" t="s">
        <v>347</v>
      </c>
      <c r="C138" s="101">
        <v>62.051017999999999</v>
      </c>
      <c r="D138" s="101">
        <v>47.841679999999997</v>
      </c>
      <c r="E138" s="101">
        <v>24.545162000000001</v>
      </c>
      <c r="F138" s="101">
        <v>95.979821999999999</v>
      </c>
      <c r="G138" s="101">
        <v>135.886697</v>
      </c>
      <c r="H138" s="101">
        <v>18.462479000000002</v>
      </c>
      <c r="I138" s="101">
        <v>8.3767000000000008E-2</v>
      </c>
      <c r="J138" s="101">
        <v>66.921920999999998</v>
      </c>
      <c r="K138" s="101">
        <v>1.808543</v>
      </c>
      <c r="L138" s="101">
        <v>0.97662800000000005</v>
      </c>
      <c r="M138" s="101">
        <v>0.63683499999999993</v>
      </c>
      <c r="N138" s="101">
        <v>0.11824299999999999</v>
      </c>
      <c r="O138" s="101">
        <v>17.836122</v>
      </c>
      <c r="P138" s="101">
        <v>30.385177000000002</v>
      </c>
      <c r="Q138" s="101">
        <v>319.91709099999997</v>
      </c>
      <c r="R138" s="101">
        <v>418.00077700000008</v>
      </c>
      <c r="S138" s="101">
        <v>0.62523799999999996</v>
      </c>
      <c r="U138" s="159" t="s">
        <v>547</v>
      </c>
    </row>
    <row r="139" spans="1:21">
      <c r="B139" s="159" t="s">
        <v>348</v>
      </c>
      <c r="C139" s="101">
        <v>69.075407999999982</v>
      </c>
      <c r="D139" s="101">
        <v>43.699801999999991</v>
      </c>
      <c r="E139" s="101">
        <v>26.914944999999999</v>
      </c>
      <c r="F139" s="101">
        <v>114.449467</v>
      </c>
      <c r="G139" s="101">
        <v>144.93641</v>
      </c>
      <c r="H139" s="101">
        <v>17.710737999999999</v>
      </c>
      <c r="I139" s="101">
        <v>0.106769</v>
      </c>
      <c r="J139" s="101">
        <v>79.145936000000006</v>
      </c>
      <c r="K139" s="101">
        <v>2.4920119999999999</v>
      </c>
      <c r="L139" s="101">
        <v>1.0545039999999999</v>
      </c>
      <c r="M139" s="101">
        <v>1.7604580000000001</v>
      </c>
      <c r="N139" s="101">
        <v>0.20878499999999997</v>
      </c>
      <c r="O139" s="101">
        <v>20.566761</v>
      </c>
      <c r="P139" s="101">
        <v>37.379279000000004</v>
      </c>
      <c r="Q139" s="101">
        <v>376.0073230000001</v>
      </c>
      <c r="R139" s="101">
        <v>485.73466999999999</v>
      </c>
      <c r="S139" s="101">
        <v>0.27141700000000002</v>
      </c>
      <c r="U139" s="159" t="s">
        <v>548</v>
      </c>
    </row>
    <row r="140" spans="1:21">
      <c r="B140" s="159" t="s">
        <v>349</v>
      </c>
      <c r="C140" s="101">
        <v>65.929358000000008</v>
      </c>
      <c r="D140" s="101">
        <v>46.833273999999996</v>
      </c>
      <c r="E140" s="101">
        <v>22.177910999999998</v>
      </c>
      <c r="F140" s="101">
        <v>109.700993</v>
      </c>
      <c r="G140" s="101">
        <v>139.912937</v>
      </c>
      <c r="H140" s="101">
        <v>22.975611000000001</v>
      </c>
      <c r="I140" s="101">
        <v>0.20679799999999998</v>
      </c>
      <c r="J140" s="101">
        <v>65.899051999999998</v>
      </c>
      <c r="K140" s="101">
        <v>1.9615740000000002</v>
      </c>
      <c r="L140" s="101">
        <v>0.95795300000000005</v>
      </c>
      <c r="M140" s="101">
        <v>2.1829739999999997</v>
      </c>
      <c r="N140" s="101">
        <v>0.18725099999999997</v>
      </c>
      <c r="O140" s="101">
        <v>18.220167999999994</v>
      </c>
      <c r="P140" s="101">
        <v>34.136107000000003</v>
      </c>
      <c r="Q140" s="101">
        <v>352.66173500000014</v>
      </c>
      <c r="R140" s="101">
        <v>447.81110300000012</v>
      </c>
      <c r="S140" s="101">
        <v>0.63993900000000004</v>
      </c>
      <c r="U140" s="159" t="s">
        <v>549</v>
      </c>
    </row>
    <row r="141" spans="1:21">
      <c r="B141" s="159" t="s">
        <v>350</v>
      </c>
      <c r="C141" s="101">
        <v>49.871183000000002</v>
      </c>
      <c r="D141" s="101">
        <v>39.588658000000002</v>
      </c>
      <c r="E141" s="101">
        <v>21.478581999999999</v>
      </c>
      <c r="F141" s="101">
        <v>107.70429900000002</v>
      </c>
      <c r="G141" s="101">
        <v>118.49952099999999</v>
      </c>
      <c r="H141" s="101">
        <v>20.495912000000004</v>
      </c>
      <c r="I141" s="101">
        <v>5.1436000000000003E-2</v>
      </c>
      <c r="J141" s="101">
        <v>57.100265</v>
      </c>
      <c r="K141" s="101">
        <v>1.771487</v>
      </c>
      <c r="L141" s="101">
        <v>0.63746199999999997</v>
      </c>
      <c r="M141" s="101">
        <v>0.41691299999999998</v>
      </c>
      <c r="N141" s="101">
        <v>0.222746</v>
      </c>
      <c r="O141" s="101">
        <v>17.338739</v>
      </c>
      <c r="P141" s="101">
        <v>29.816954999999997</v>
      </c>
      <c r="Q141" s="101">
        <v>320.69441599999982</v>
      </c>
      <c r="R141" s="101">
        <v>368.30622600000015</v>
      </c>
      <c r="S141" s="101">
        <v>1.3018820000000002</v>
      </c>
      <c r="U141" s="159" t="s">
        <v>550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56.89063800000001</v>
      </c>
      <c r="D143" s="101">
        <v>42.282961000000007</v>
      </c>
      <c r="E143" s="101">
        <v>17.352487</v>
      </c>
      <c r="F143" s="101">
        <v>125.79396800000001</v>
      </c>
      <c r="G143" s="101">
        <v>133.400463</v>
      </c>
      <c r="H143" s="101">
        <v>22.669756999999997</v>
      </c>
      <c r="I143" s="101">
        <v>5.8237999999999998E-2</v>
      </c>
      <c r="J143" s="101">
        <v>52.591456999999998</v>
      </c>
      <c r="K143" s="101">
        <v>1.890317</v>
      </c>
      <c r="L143" s="101">
        <v>0.72230700000000003</v>
      </c>
      <c r="M143" s="101">
        <v>1.391338</v>
      </c>
      <c r="N143" s="101">
        <v>0.19477900000000001</v>
      </c>
      <c r="O143" s="101">
        <v>14.455854</v>
      </c>
      <c r="P143" s="101">
        <v>28.976768999999997</v>
      </c>
      <c r="Q143" s="101">
        <v>299.61797000000018</v>
      </c>
      <c r="R143" s="101">
        <v>369.14032000000014</v>
      </c>
      <c r="S143" s="101">
        <v>0.17766100000000004</v>
      </c>
      <c r="T143" s="100">
        <v>2021</v>
      </c>
      <c r="U143" s="159" t="s">
        <v>539</v>
      </c>
    </row>
    <row r="144" spans="1:21">
      <c r="B144" s="159" t="s">
        <v>340</v>
      </c>
      <c r="C144" s="101">
        <v>60.580609999999993</v>
      </c>
      <c r="D144" s="101">
        <v>42.288153000000001</v>
      </c>
      <c r="E144" s="101">
        <v>10.375003999999999</v>
      </c>
      <c r="F144" s="101">
        <v>119.97424799999999</v>
      </c>
      <c r="G144" s="101">
        <v>146.01006799999996</v>
      </c>
      <c r="H144" s="101">
        <v>28.178721000000003</v>
      </c>
      <c r="I144" s="101">
        <v>0.21748000000000001</v>
      </c>
      <c r="J144" s="101">
        <v>62.365801000000005</v>
      </c>
      <c r="K144" s="101">
        <v>2.3719060000000001</v>
      </c>
      <c r="L144" s="101">
        <v>1.294246</v>
      </c>
      <c r="M144" s="101">
        <v>1.6497280000000001</v>
      </c>
      <c r="N144" s="101">
        <v>0.228022</v>
      </c>
      <c r="O144" s="101">
        <v>18.893505000000001</v>
      </c>
      <c r="P144" s="101">
        <v>32.198124000000007</v>
      </c>
      <c r="Q144" s="101">
        <v>318.09561800000023</v>
      </c>
      <c r="R144" s="101">
        <v>418.65798700000005</v>
      </c>
      <c r="S144" s="101">
        <v>0.35342300000000004</v>
      </c>
      <c r="U144" s="159" t="s">
        <v>540</v>
      </c>
    </row>
    <row r="145" spans="1:21">
      <c r="B145" s="159" t="s">
        <v>341</v>
      </c>
      <c r="C145" s="101">
        <v>73.471104000000011</v>
      </c>
      <c r="D145" s="101">
        <v>50.04625200000001</v>
      </c>
      <c r="E145" s="101">
        <v>17.636576000000002</v>
      </c>
      <c r="F145" s="101">
        <v>148.29912800000005</v>
      </c>
      <c r="G145" s="101">
        <v>164.87186600000001</v>
      </c>
      <c r="H145" s="101">
        <v>33.992413999999997</v>
      </c>
      <c r="I145" s="101">
        <v>0.305035</v>
      </c>
      <c r="J145" s="101">
        <v>77.720849000000001</v>
      </c>
      <c r="K145" s="101">
        <v>2.5282179999999999</v>
      </c>
      <c r="L145" s="101">
        <v>1.1570400000000001</v>
      </c>
      <c r="M145" s="101">
        <v>2.3819219999999999</v>
      </c>
      <c r="N145" s="101">
        <v>0.21246999999999999</v>
      </c>
      <c r="O145" s="101">
        <v>20.165300000000006</v>
      </c>
      <c r="P145" s="101">
        <v>36.925545</v>
      </c>
      <c r="Q145" s="101">
        <v>390.22327800000045</v>
      </c>
      <c r="R145" s="101">
        <v>456.67842700000023</v>
      </c>
      <c r="S145" s="101">
        <v>0.53204699999999994</v>
      </c>
      <c r="U145" s="159" t="s">
        <v>541</v>
      </c>
    </row>
    <row r="146" spans="1:21">
      <c r="B146" s="159" t="s">
        <v>342</v>
      </c>
      <c r="C146" s="101">
        <v>71.162826999999993</v>
      </c>
      <c r="D146" s="101">
        <v>52.161635000000004</v>
      </c>
      <c r="E146" s="101">
        <v>22.088535</v>
      </c>
      <c r="F146" s="101">
        <v>149.27097500000002</v>
      </c>
      <c r="G146" s="101">
        <v>157.48747500000002</v>
      </c>
      <c r="H146" s="101">
        <v>34.048836000000001</v>
      </c>
      <c r="I146" s="101">
        <v>0.121638</v>
      </c>
      <c r="J146" s="101">
        <v>72.663048000000003</v>
      </c>
      <c r="K146" s="101">
        <v>2.562554</v>
      </c>
      <c r="L146" s="101">
        <v>1.0445389999999999</v>
      </c>
      <c r="M146" s="101">
        <v>1.6734230000000001</v>
      </c>
      <c r="N146" s="101">
        <v>0.21516199999999999</v>
      </c>
      <c r="O146" s="101">
        <v>20.237897</v>
      </c>
      <c r="P146" s="101">
        <v>34.737442999999999</v>
      </c>
      <c r="Q146" s="101">
        <v>353.47911199999987</v>
      </c>
      <c r="R146" s="101">
        <v>433.65554500000019</v>
      </c>
      <c r="S146" s="101">
        <v>0.45947300000000002</v>
      </c>
      <c r="U146" s="159" t="s">
        <v>542</v>
      </c>
    </row>
    <row r="147" spans="1:21">
      <c r="B147" s="159" t="s">
        <v>343</v>
      </c>
      <c r="C147" s="101">
        <v>71.153530999999973</v>
      </c>
      <c r="D147" s="101">
        <v>50.800549999999994</v>
      </c>
      <c r="E147" s="101">
        <v>16.945015000000001</v>
      </c>
      <c r="F147" s="101">
        <v>153.71316300000007</v>
      </c>
      <c r="G147" s="101">
        <v>165.335489</v>
      </c>
      <c r="H147" s="101">
        <v>34.740938</v>
      </c>
      <c r="I147" s="101">
        <v>0.15009</v>
      </c>
      <c r="J147" s="101">
        <v>72.528439000000006</v>
      </c>
      <c r="K147" s="101">
        <v>2.912652</v>
      </c>
      <c r="L147" s="101">
        <v>1.5328240000000002</v>
      </c>
      <c r="M147" s="101">
        <v>2.063488</v>
      </c>
      <c r="N147" s="101">
        <v>0.21732599999999999</v>
      </c>
      <c r="O147" s="101">
        <v>19.466706000000002</v>
      </c>
      <c r="P147" s="101">
        <v>32.396438000000003</v>
      </c>
      <c r="Q147" s="101">
        <v>357.17958700000048</v>
      </c>
      <c r="R147" s="101">
        <v>420.98904400000004</v>
      </c>
      <c r="S147" s="101">
        <v>0.66447299999999998</v>
      </c>
      <c r="U147" s="159" t="s">
        <v>543</v>
      </c>
    </row>
    <row r="148" spans="1:21">
      <c r="B148" s="159" t="s">
        <v>344</v>
      </c>
      <c r="C148" s="101">
        <v>73.281199000000015</v>
      </c>
      <c r="D148" s="101">
        <v>54.729126999999991</v>
      </c>
      <c r="E148" s="101">
        <v>21.142813</v>
      </c>
      <c r="F148" s="101">
        <v>155.440763</v>
      </c>
      <c r="G148" s="101">
        <v>167.607482</v>
      </c>
      <c r="H148" s="101">
        <v>30.301664999999993</v>
      </c>
      <c r="I148" s="101">
        <v>0.128189</v>
      </c>
      <c r="J148" s="101">
        <v>72.623518000000004</v>
      </c>
      <c r="K148" s="101">
        <v>2.4864270000000004</v>
      </c>
      <c r="L148" s="101">
        <v>1.0830570000000002</v>
      </c>
      <c r="M148" s="101">
        <v>1.67886</v>
      </c>
      <c r="N148" s="101">
        <v>0.19084299999999998</v>
      </c>
      <c r="O148" s="101">
        <v>18.419837999999991</v>
      </c>
      <c r="P148" s="101">
        <v>33.138835</v>
      </c>
      <c r="Q148" s="101">
        <v>373.51115800000019</v>
      </c>
      <c r="R148" s="101">
        <v>386.57157100000018</v>
      </c>
      <c r="S148" s="101">
        <v>0.16076799999999999</v>
      </c>
      <c r="U148" s="159" t="s">
        <v>544</v>
      </c>
    </row>
    <row r="149" spans="1:21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545</v>
      </c>
    </row>
    <row r="150" spans="1:21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546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547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548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549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683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7" t="s">
        <v>162</v>
      </c>
      <c r="B159" s="227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7" t="s">
        <v>536</v>
      </c>
      <c r="Q159" s="227" t="s">
        <v>523</v>
      </c>
    </row>
    <row r="160" spans="1:21" ht="20.25" customHeight="1" thickBot="1">
      <c r="A160" s="228"/>
      <c r="B160" s="228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28"/>
      <c r="Q160" s="228"/>
      <c r="T160" s="159"/>
    </row>
    <row r="161" spans="1:17">
      <c r="A161" s="100">
        <v>2020</v>
      </c>
      <c r="B161" s="159" t="s">
        <v>339</v>
      </c>
      <c r="C161" s="101">
        <v>790.71679600000004</v>
      </c>
      <c r="D161" s="101">
        <v>24.65199500000001</v>
      </c>
      <c r="E161" s="101">
        <v>3.9362470000000003</v>
      </c>
      <c r="F161" s="101">
        <v>136.809325</v>
      </c>
      <c r="G161" s="101">
        <v>10.783462999999996</v>
      </c>
      <c r="H161" s="101">
        <v>0.75978100000000004</v>
      </c>
      <c r="I161" s="101">
        <v>4.726254</v>
      </c>
      <c r="J161" s="101">
        <v>165.79756000000003</v>
      </c>
      <c r="K161" s="101">
        <v>5.0030280000000005</v>
      </c>
      <c r="L161" s="101">
        <v>10.822508000000001</v>
      </c>
      <c r="M161" s="101">
        <v>1.4241080000000002</v>
      </c>
      <c r="N161" s="101">
        <v>0</v>
      </c>
      <c r="O161" s="101">
        <v>6.8431300000000004</v>
      </c>
      <c r="P161" s="100">
        <v>2020</v>
      </c>
      <c r="Q161" s="159" t="s">
        <v>539</v>
      </c>
    </row>
    <row r="162" spans="1:17">
      <c r="B162" s="159" t="s">
        <v>340</v>
      </c>
      <c r="C162" s="101">
        <v>813.97516399999995</v>
      </c>
      <c r="D162" s="101">
        <v>18.364729000000001</v>
      </c>
      <c r="E162" s="101">
        <v>4.7872940000000002</v>
      </c>
      <c r="F162" s="101">
        <v>146.41828900000002</v>
      </c>
      <c r="G162" s="101">
        <v>14.433310999999996</v>
      </c>
      <c r="H162" s="101">
        <v>0.89034800000000003</v>
      </c>
      <c r="I162" s="101">
        <v>2.95479</v>
      </c>
      <c r="J162" s="101">
        <v>171.45023800000001</v>
      </c>
      <c r="K162" s="101">
        <v>4.788238999999999</v>
      </c>
      <c r="L162" s="101">
        <v>10.944654</v>
      </c>
      <c r="M162" s="101">
        <v>1.4031639999999994</v>
      </c>
      <c r="N162" s="101">
        <v>0</v>
      </c>
      <c r="O162" s="101">
        <v>7.0081009999999999</v>
      </c>
      <c r="P162" s="96"/>
      <c r="Q162" s="159" t="s">
        <v>540</v>
      </c>
    </row>
    <row r="163" spans="1:17">
      <c r="B163" s="159" t="s">
        <v>341</v>
      </c>
      <c r="C163" s="101">
        <v>514.60900499999991</v>
      </c>
      <c r="D163" s="101">
        <v>22.056358999999997</v>
      </c>
      <c r="E163" s="101">
        <v>4.9679470000000006</v>
      </c>
      <c r="F163" s="101">
        <v>114.17883999999998</v>
      </c>
      <c r="G163" s="101">
        <v>9.3980440000000005</v>
      </c>
      <c r="H163" s="101">
        <v>0.67838299999999996</v>
      </c>
      <c r="I163" s="101">
        <v>4.4176630000000001</v>
      </c>
      <c r="J163" s="101">
        <v>120.843069</v>
      </c>
      <c r="K163" s="101">
        <v>4.8565239999999994</v>
      </c>
      <c r="L163" s="101">
        <v>8.9853860000000001</v>
      </c>
      <c r="M163" s="101">
        <v>1.587653</v>
      </c>
      <c r="N163" s="101">
        <v>0</v>
      </c>
      <c r="O163" s="101">
        <v>9.0390139999999981</v>
      </c>
      <c r="P163" s="96"/>
      <c r="Q163" s="159" t="s">
        <v>541</v>
      </c>
    </row>
    <row r="164" spans="1:17">
      <c r="B164" s="159" t="s">
        <v>342</v>
      </c>
      <c r="C164" s="101">
        <v>104.805486</v>
      </c>
      <c r="D164" s="101">
        <v>42.557445999999999</v>
      </c>
      <c r="E164" s="101">
        <v>2.8273710000000003</v>
      </c>
      <c r="F164" s="101">
        <v>56.360764000000003</v>
      </c>
      <c r="G164" s="101">
        <v>3.0361510000000003</v>
      </c>
      <c r="H164" s="101">
        <v>0.63239000000000001</v>
      </c>
      <c r="I164" s="101">
        <v>6.8994E-2</v>
      </c>
      <c r="J164" s="101">
        <v>45.104973000000008</v>
      </c>
      <c r="K164" s="101">
        <v>5.929392</v>
      </c>
      <c r="L164" s="101">
        <v>5.7238069999999999</v>
      </c>
      <c r="M164" s="101">
        <v>0.12226100000000001</v>
      </c>
      <c r="N164" s="101">
        <v>0</v>
      </c>
      <c r="O164" s="101">
        <v>5.2200890000000006</v>
      </c>
      <c r="P164" s="96"/>
      <c r="Q164" s="159" t="s">
        <v>542</v>
      </c>
    </row>
    <row r="165" spans="1:17">
      <c r="B165" s="159" t="s">
        <v>343</v>
      </c>
      <c r="C165" s="101">
        <v>407.27319299999994</v>
      </c>
      <c r="D165" s="101">
        <v>33.038292999999996</v>
      </c>
      <c r="E165" s="101">
        <v>5.2158630000000006</v>
      </c>
      <c r="F165" s="101">
        <v>94.614367999999985</v>
      </c>
      <c r="G165" s="101">
        <v>6.1678440000000005</v>
      </c>
      <c r="H165" s="101">
        <v>0.69804599999999994</v>
      </c>
      <c r="I165" s="101">
        <v>4.2827609999999998</v>
      </c>
      <c r="J165" s="101">
        <v>89.858085000000003</v>
      </c>
      <c r="K165" s="101">
        <v>4.620234</v>
      </c>
      <c r="L165" s="101">
        <v>6.3519880000000004</v>
      </c>
      <c r="M165" s="101">
        <v>1.0583050000000001</v>
      </c>
      <c r="N165" s="101">
        <v>0</v>
      </c>
      <c r="O165" s="101">
        <v>2.2377740000000008</v>
      </c>
      <c r="P165" s="96"/>
      <c r="Q165" s="159" t="s">
        <v>543</v>
      </c>
    </row>
    <row r="166" spans="1:17">
      <c r="B166" s="159" t="s">
        <v>344</v>
      </c>
      <c r="C166" s="101">
        <v>644.27204199999994</v>
      </c>
      <c r="D166" s="101">
        <v>22.880655999999998</v>
      </c>
      <c r="E166" s="101">
        <v>8.890581000000001</v>
      </c>
      <c r="F166" s="101">
        <v>144.451661</v>
      </c>
      <c r="G166" s="101">
        <v>5.7299030000000002</v>
      </c>
      <c r="H166" s="101">
        <v>0.69022399999999995</v>
      </c>
      <c r="I166" s="101">
        <v>2.8992100000000001</v>
      </c>
      <c r="J166" s="101">
        <v>144.091013</v>
      </c>
      <c r="K166" s="101">
        <v>6.4115920000000006</v>
      </c>
      <c r="L166" s="101">
        <v>6.5759349999999994</v>
      </c>
      <c r="M166" s="101">
        <v>1.9182359999999998</v>
      </c>
      <c r="N166" s="101">
        <v>0</v>
      </c>
      <c r="O166" s="101">
        <v>3.6470780000000005</v>
      </c>
      <c r="P166" s="96"/>
      <c r="Q166" s="159" t="s">
        <v>544</v>
      </c>
    </row>
    <row r="167" spans="1:17">
      <c r="B167" s="159" t="s">
        <v>345</v>
      </c>
      <c r="C167" s="101">
        <v>660.59284300000002</v>
      </c>
      <c r="D167" s="101">
        <v>46.335018999999996</v>
      </c>
      <c r="E167" s="101">
        <v>5.6066370000000001</v>
      </c>
      <c r="F167" s="101">
        <v>151.19081499999999</v>
      </c>
      <c r="G167" s="101">
        <v>13.256487000000009</v>
      </c>
      <c r="H167" s="101">
        <v>0.81282499999999991</v>
      </c>
      <c r="I167" s="101">
        <v>7.3211359999999992</v>
      </c>
      <c r="J167" s="101">
        <v>181.74929800000001</v>
      </c>
      <c r="K167" s="101">
        <v>8.7301500000000001</v>
      </c>
      <c r="L167" s="101">
        <v>9.1933609999999994</v>
      </c>
      <c r="M167" s="101">
        <v>0.46588899999999994</v>
      </c>
      <c r="N167" s="101">
        <v>0</v>
      </c>
      <c r="O167" s="101">
        <v>3.7590630000000003</v>
      </c>
      <c r="P167" s="96"/>
      <c r="Q167" s="159" t="s">
        <v>545</v>
      </c>
    </row>
    <row r="168" spans="1:17">
      <c r="B168" s="159" t="s">
        <v>346</v>
      </c>
      <c r="C168" s="101">
        <v>436.50014199999998</v>
      </c>
      <c r="D168" s="101">
        <v>27.668621999999999</v>
      </c>
      <c r="E168" s="101">
        <v>2.7063770000000003</v>
      </c>
      <c r="F168" s="101">
        <v>108.80520299999999</v>
      </c>
      <c r="G168" s="101">
        <v>8.3520989999999973</v>
      </c>
      <c r="H168" s="101">
        <v>0.4607</v>
      </c>
      <c r="I168" s="101">
        <v>4.2056250000000004</v>
      </c>
      <c r="J168" s="101">
        <v>117.994664</v>
      </c>
      <c r="K168" s="101">
        <v>4.7019230000000007</v>
      </c>
      <c r="L168" s="101">
        <v>7.2903839999999995</v>
      </c>
      <c r="M168" s="101">
        <v>0.241753</v>
      </c>
      <c r="N168" s="101">
        <v>0</v>
      </c>
      <c r="O168" s="101">
        <v>3.910825</v>
      </c>
      <c r="P168" s="96"/>
      <c r="Q168" s="159" t="s">
        <v>546</v>
      </c>
    </row>
    <row r="169" spans="1:17">
      <c r="B169" s="159" t="s">
        <v>347</v>
      </c>
      <c r="C169" s="101">
        <v>902.72669600000006</v>
      </c>
      <c r="D169" s="101">
        <v>38.763519000000002</v>
      </c>
      <c r="E169" s="101">
        <v>5.7162110000000004</v>
      </c>
      <c r="F169" s="101">
        <v>171.51148200000003</v>
      </c>
      <c r="G169" s="101">
        <v>11.507875000000004</v>
      </c>
      <c r="H169" s="101">
        <v>0.92698100000000005</v>
      </c>
      <c r="I169" s="101">
        <v>3.2648210000000004</v>
      </c>
      <c r="J169" s="101">
        <v>164.80063399999997</v>
      </c>
      <c r="K169" s="101">
        <v>6.9861650000000006</v>
      </c>
      <c r="L169" s="101">
        <v>8.4378349999999998</v>
      </c>
      <c r="M169" s="101">
        <v>0.87371699999999985</v>
      </c>
      <c r="N169" s="101">
        <v>0</v>
      </c>
      <c r="O169" s="101">
        <v>4.2676739999999995</v>
      </c>
      <c r="P169" s="96"/>
      <c r="Q169" s="159" t="s">
        <v>547</v>
      </c>
    </row>
    <row r="170" spans="1:17">
      <c r="B170" s="159" t="s">
        <v>348</v>
      </c>
      <c r="C170" s="101">
        <v>856.17174999999975</v>
      </c>
      <c r="D170" s="101">
        <v>97.588232999999988</v>
      </c>
      <c r="E170" s="101">
        <v>5.5988800000000003</v>
      </c>
      <c r="F170" s="101">
        <v>170.91739799999999</v>
      </c>
      <c r="G170" s="101">
        <v>14.177588000000005</v>
      </c>
      <c r="H170" s="101">
        <v>0.65449899999999994</v>
      </c>
      <c r="I170" s="101">
        <v>4.9937680000000002</v>
      </c>
      <c r="J170" s="101">
        <v>186.41746700000002</v>
      </c>
      <c r="K170" s="101">
        <v>7.7655920000000007</v>
      </c>
      <c r="L170" s="101">
        <v>11.267172</v>
      </c>
      <c r="M170" s="101">
        <v>0.199383</v>
      </c>
      <c r="N170" s="101">
        <v>0</v>
      </c>
      <c r="O170" s="101">
        <v>3.6272839999999995</v>
      </c>
      <c r="P170" s="96"/>
      <c r="Q170" s="159" t="s">
        <v>548</v>
      </c>
    </row>
    <row r="171" spans="1:17">
      <c r="B171" s="159" t="s">
        <v>349</v>
      </c>
      <c r="C171" s="101">
        <v>872.5888940000001</v>
      </c>
      <c r="D171" s="101">
        <v>18.985406000000001</v>
      </c>
      <c r="E171" s="101">
        <v>5.5706439999999997</v>
      </c>
      <c r="F171" s="101">
        <v>158.25218399999997</v>
      </c>
      <c r="G171" s="101">
        <v>12.434196999999998</v>
      </c>
      <c r="H171" s="101">
        <v>0.75175500000000006</v>
      </c>
      <c r="I171" s="101">
        <v>5.536842</v>
      </c>
      <c r="J171" s="101">
        <v>178.28883300000001</v>
      </c>
      <c r="K171" s="101">
        <v>8.3539880000000011</v>
      </c>
      <c r="L171" s="101">
        <v>9.9181499999999989</v>
      </c>
      <c r="M171" s="101">
        <v>0.56715499999999996</v>
      </c>
      <c r="N171" s="101">
        <v>0</v>
      </c>
      <c r="O171" s="101">
        <v>3.2455510000000007</v>
      </c>
      <c r="P171" s="96"/>
      <c r="Q171" s="159" t="s">
        <v>549</v>
      </c>
    </row>
    <row r="172" spans="1:17">
      <c r="B172" s="159" t="s">
        <v>350</v>
      </c>
      <c r="C172" s="101">
        <v>477.53058200000004</v>
      </c>
      <c r="D172" s="101">
        <v>10.827448</v>
      </c>
      <c r="E172" s="101">
        <v>4.7136759999999995</v>
      </c>
      <c r="F172" s="101">
        <v>126.45109500000001</v>
      </c>
      <c r="G172" s="101">
        <v>12.228853000000004</v>
      </c>
      <c r="H172" s="101">
        <v>0.44680599999999998</v>
      </c>
      <c r="I172" s="101">
        <v>4.559113</v>
      </c>
      <c r="J172" s="101">
        <v>142.78132300000001</v>
      </c>
      <c r="K172" s="101">
        <v>6.6944970000000001</v>
      </c>
      <c r="L172" s="101">
        <v>7.9981249999999999</v>
      </c>
      <c r="M172" s="101">
        <v>0.99146099999999993</v>
      </c>
      <c r="N172" s="101">
        <v>0</v>
      </c>
      <c r="O172" s="101">
        <v>3.0097609999999997</v>
      </c>
      <c r="P172" s="96"/>
      <c r="Q172" s="159" t="s">
        <v>550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682.22926799999993</v>
      </c>
      <c r="D174" s="101">
        <v>33.519981999999999</v>
      </c>
      <c r="E174" s="101">
        <v>6.6510500000000006</v>
      </c>
      <c r="F174" s="101">
        <v>128.48985199999998</v>
      </c>
      <c r="G174" s="101">
        <v>11.492964999999996</v>
      </c>
      <c r="H174" s="101">
        <v>0.61246100000000003</v>
      </c>
      <c r="I174" s="101">
        <v>3.6947890000000001</v>
      </c>
      <c r="J174" s="101">
        <v>147.35902699999997</v>
      </c>
      <c r="K174" s="101">
        <v>5.581302</v>
      </c>
      <c r="L174" s="101">
        <v>8.104830999999999</v>
      </c>
      <c r="M174" s="101">
        <v>1.5217860000000001</v>
      </c>
      <c r="N174" s="101">
        <v>0</v>
      </c>
      <c r="O174" s="101">
        <v>2.6267609999999997</v>
      </c>
      <c r="P174" s="100">
        <v>2021</v>
      </c>
      <c r="Q174" s="159" t="s">
        <v>539</v>
      </c>
    </row>
    <row r="175" spans="1:17">
      <c r="B175" s="159" t="s">
        <v>340</v>
      </c>
      <c r="C175" s="101">
        <v>751.45171200000016</v>
      </c>
      <c r="D175" s="101">
        <v>9.726033000000001</v>
      </c>
      <c r="E175" s="101">
        <v>5.6222580000000004</v>
      </c>
      <c r="F175" s="101">
        <v>147.85558999999998</v>
      </c>
      <c r="G175" s="101">
        <v>10.896081000000002</v>
      </c>
      <c r="H175" s="101">
        <v>0.51873800000000003</v>
      </c>
      <c r="I175" s="101">
        <v>4.4333660000000004</v>
      </c>
      <c r="J175" s="101">
        <v>155.98774</v>
      </c>
      <c r="K175" s="101">
        <v>5.5014700000000003</v>
      </c>
      <c r="L175" s="101">
        <v>8.747202999999999</v>
      </c>
      <c r="M175" s="101">
        <v>1.4623970000000002</v>
      </c>
      <c r="N175" s="101">
        <v>0</v>
      </c>
      <c r="O175" s="101">
        <v>2.387607</v>
      </c>
      <c r="P175" s="96"/>
      <c r="Q175" s="159" t="s">
        <v>540</v>
      </c>
    </row>
    <row r="176" spans="1:17">
      <c r="B176" s="159" t="s">
        <v>341</v>
      </c>
      <c r="C176" s="101">
        <v>856.20135600000003</v>
      </c>
      <c r="D176" s="101">
        <v>38.843817000000001</v>
      </c>
      <c r="E176" s="101">
        <v>6.6056999999999997</v>
      </c>
      <c r="F176" s="101">
        <v>178.29032599999996</v>
      </c>
      <c r="G176" s="101">
        <v>10.70627</v>
      </c>
      <c r="H176" s="101">
        <v>0.94952999999999999</v>
      </c>
      <c r="I176" s="101">
        <v>5.924563</v>
      </c>
      <c r="J176" s="101">
        <v>185.71220600000004</v>
      </c>
      <c r="K176" s="101">
        <v>9.0469909999999985</v>
      </c>
      <c r="L176" s="101">
        <v>9.436359999999997</v>
      </c>
      <c r="M176" s="101">
        <v>0.45623900000000012</v>
      </c>
      <c r="N176" s="101">
        <v>0</v>
      </c>
      <c r="O176" s="101">
        <v>3.2459799999999999</v>
      </c>
      <c r="P176" s="96"/>
      <c r="Q176" s="159" t="s">
        <v>541</v>
      </c>
    </row>
    <row r="177" spans="2:19">
      <c r="B177" s="159" t="s">
        <v>342</v>
      </c>
      <c r="C177" s="101">
        <v>757.73376999999994</v>
      </c>
      <c r="D177" s="101">
        <v>28.082159000000004</v>
      </c>
      <c r="E177" s="101">
        <v>7.779814</v>
      </c>
      <c r="F177" s="101">
        <v>130.16760199999999</v>
      </c>
      <c r="G177" s="101">
        <v>11.165031999999998</v>
      </c>
      <c r="H177" s="101">
        <v>0.64424099999999995</v>
      </c>
      <c r="I177" s="101">
        <v>5.930491</v>
      </c>
      <c r="J177" s="101">
        <v>168.90064899999999</v>
      </c>
      <c r="K177" s="101">
        <v>8.0117919999999998</v>
      </c>
      <c r="L177" s="101">
        <v>8.0081939999999996</v>
      </c>
      <c r="M177" s="101">
        <v>0.81828099999999981</v>
      </c>
      <c r="N177" s="101">
        <v>0</v>
      </c>
      <c r="O177" s="101">
        <v>3.7203760000000008</v>
      </c>
      <c r="P177" s="96"/>
      <c r="Q177" s="159" t="s">
        <v>542</v>
      </c>
    </row>
    <row r="178" spans="2:19">
      <c r="B178" s="159" t="s">
        <v>343</v>
      </c>
      <c r="C178" s="101">
        <v>682.26477899999998</v>
      </c>
      <c r="D178" s="101">
        <v>33.135047</v>
      </c>
      <c r="E178" s="101">
        <v>7.4370199999999995</v>
      </c>
      <c r="F178" s="101">
        <v>140.40854899999999</v>
      </c>
      <c r="G178" s="101">
        <v>10.776788</v>
      </c>
      <c r="H178" s="101">
        <v>0.73321199999999997</v>
      </c>
      <c r="I178" s="101">
        <v>4.8543080000000005</v>
      </c>
      <c r="J178" s="101">
        <v>158.03886699999998</v>
      </c>
      <c r="K178" s="101">
        <v>7.8041620000000007</v>
      </c>
      <c r="L178" s="101">
        <v>8.3628479999999996</v>
      </c>
      <c r="M178" s="101">
        <v>1.0905719999999999</v>
      </c>
      <c r="N178" s="101">
        <v>0</v>
      </c>
      <c r="O178" s="101">
        <v>4.9642180000000007</v>
      </c>
      <c r="P178" s="96"/>
      <c r="Q178" s="159" t="s">
        <v>543</v>
      </c>
    </row>
    <row r="179" spans="2:19">
      <c r="B179" s="159" t="s">
        <v>344</v>
      </c>
      <c r="C179" s="101">
        <v>524.255043</v>
      </c>
      <c r="D179" s="101">
        <v>16.762786999999999</v>
      </c>
      <c r="E179" s="101">
        <v>4.0378150000000002</v>
      </c>
      <c r="F179" s="101">
        <v>148.70545200000001</v>
      </c>
      <c r="G179" s="101">
        <v>8.7293509999999994</v>
      </c>
      <c r="H179" s="101">
        <v>0.66096799999999989</v>
      </c>
      <c r="I179" s="101">
        <v>2.8683750000000003</v>
      </c>
      <c r="J179" s="101">
        <v>160.037206</v>
      </c>
      <c r="K179" s="101">
        <v>7.3821209999999997</v>
      </c>
      <c r="L179" s="101">
        <v>8.3626290000000001</v>
      </c>
      <c r="M179" s="101">
        <v>0.53551300000000002</v>
      </c>
      <c r="N179" s="101">
        <v>0</v>
      </c>
      <c r="O179" s="101">
        <v>6.1309609999999992</v>
      </c>
      <c r="P179" s="96"/>
      <c r="Q179" s="159" t="s">
        <v>544</v>
      </c>
      <c r="R179" s="161"/>
      <c r="S179" s="161"/>
    </row>
    <row r="180" spans="2:19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545</v>
      </c>
      <c r="R180" s="161"/>
      <c r="S180" s="161"/>
    </row>
    <row r="181" spans="2:19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546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547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548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549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2:U2"/>
    <mergeCell ref="A3:U3"/>
    <mergeCell ref="A4:A5"/>
    <mergeCell ref="B4:B5"/>
    <mergeCell ref="C4:S4"/>
    <mergeCell ref="T4:T5"/>
    <mergeCell ref="U4:U5"/>
    <mergeCell ref="A34:U34"/>
    <mergeCell ref="A35:A36"/>
    <mergeCell ref="B35:B36"/>
    <mergeCell ref="C35:S35"/>
    <mergeCell ref="T35:T36"/>
    <mergeCell ref="U35:U36"/>
    <mergeCell ref="A65:U65"/>
    <mergeCell ref="A66:A67"/>
    <mergeCell ref="B66:B67"/>
    <mergeCell ref="C66:S66"/>
    <mergeCell ref="T66:T67"/>
    <mergeCell ref="U66:U67"/>
    <mergeCell ref="A96:U96"/>
    <mergeCell ref="A97:A98"/>
    <mergeCell ref="B97:B98"/>
    <mergeCell ref="C97:S97"/>
    <mergeCell ref="T97:T98"/>
    <mergeCell ref="U97:U98"/>
    <mergeCell ref="A127:U127"/>
    <mergeCell ref="A128:A129"/>
    <mergeCell ref="B128:B129"/>
    <mergeCell ref="C128:S128"/>
    <mergeCell ref="T128:T129"/>
    <mergeCell ref="U128:U129"/>
    <mergeCell ref="A158:Q158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42.5703125" style="9" customWidth="1"/>
    <col min="2" max="2" width="12.28515625" style="9" customWidth="1"/>
    <col min="3" max="3" width="9.28515625" style="9" customWidth="1"/>
    <col min="4" max="4" width="12.28515625" style="9" customWidth="1"/>
    <col min="5" max="5" width="9.28515625" style="9" customWidth="1"/>
    <col min="6" max="6" width="11.7109375" style="9" customWidth="1"/>
    <col min="7" max="7" width="12.28515625" style="9" customWidth="1"/>
    <col min="8" max="8" width="9.28515625" style="9" customWidth="1"/>
    <col min="9" max="9" width="12.28515625" style="9" customWidth="1"/>
    <col min="10" max="10" width="9.28515625" style="9" customWidth="1"/>
    <col min="11" max="11" width="11.7109375" style="9" customWidth="1"/>
    <col min="12" max="12" width="2" style="9" customWidth="1"/>
    <col min="13" max="13" width="40.42578125" style="9" customWidth="1"/>
    <col min="14" max="16384" width="9.140625" style="9"/>
  </cols>
  <sheetData>
    <row r="1" spans="1:13" hidden="1">
      <c r="A1" s="52"/>
    </row>
    <row r="2" spans="1:13" ht="25.5" customHeight="1">
      <c r="A2" s="272" t="s">
        <v>684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>
      <c r="A3" s="164" t="s">
        <v>709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921</v>
      </c>
    </row>
    <row r="4" spans="1:13" ht="26.25" customHeight="1">
      <c r="A4" s="273" t="s">
        <v>308</v>
      </c>
      <c r="B4" s="276" t="s">
        <v>685</v>
      </c>
      <c r="C4" s="277"/>
      <c r="D4" s="277"/>
      <c r="E4" s="277"/>
      <c r="F4" s="278"/>
      <c r="G4" s="276" t="s">
        <v>686</v>
      </c>
      <c r="H4" s="277"/>
      <c r="I4" s="277"/>
      <c r="J4" s="277"/>
      <c r="K4" s="278"/>
      <c r="L4" s="167"/>
      <c r="M4" s="269" t="s">
        <v>599</v>
      </c>
    </row>
    <row r="5" spans="1:13" ht="56.25" customHeight="1">
      <c r="A5" s="274"/>
      <c r="B5" s="279">
        <v>2020</v>
      </c>
      <c r="C5" s="280"/>
      <c r="D5" s="279">
        <v>2021</v>
      </c>
      <c r="E5" s="280"/>
      <c r="F5" s="168" t="s">
        <v>687</v>
      </c>
      <c r="G5" s="279">
        <v>2020</v>
      </c>
      <c r="H5" s="280"/>
      <c r="I5" s="279">
        <v>2021</v>
      </c>
      <c r="J5" s="280"/>
      <c r="K5" s="168" t="s">
        <v>687</v>
      </c>
      <c r="L5" s="169"/>
      <c r="M5" s="270"/>
    </row>
    <row r="6" spans="1:13" ht="24" customHeight="1">
      <c r="A6" s="275"/>
      <c r="B6" s="168" t="s">
        <v>688</v>
      </c>
      <c r="C6" s="170" t="s">
        <v>296</v>
      </c>
      <c r="D6" s="168" t="s">
        <v>688</v>
      </c>
      <c r="E6" s="171" t="s">
        <v>296</v>
      </c>
      <c r="F6" s="172"/>
      <c r="G6" s="168" t="s">
        <v>688</v>
      </c>
      <c r="H6" s="170" t="s">
        <v>296</v>
      </c>
      <c r="I6" s="168" t="s">
        <v>688</v>
      </c>
      <c r="J6" s="281" t="s">
        <v>296</v>
      </c>
      <c r="K6" s="282"/>
      <c r="L6" s="173"/>
      <c r="M6" s="271"/>
    </row>
    <row r="7" spans="1:13">
      <c r="A7" s="174" t="s">
        <v>297</v>
      </c>
      <c r="B7" s="175">
        <f>SUM(B9:B25)</f>
        <v>32729.554373999992</v>
      </c>
      <c r="C7" s="175">
        <f>SUM(C9:C25)</f>
        <v>100.00000000000001</v>
      </c>
      <c r="D7" s="175">
        <f>SUM(D9:D25)</f>
        <v>38146.772746999988</v>
      </c>
      <c r="E7" s="175">
        <f>SUM(E9:E25)</f>
        <v>100.00000000000003</v>
      </c>
      <c r="F7" s="175">
        <f>D7/B7*100-100</f>
        <v>16.551457777571741</v>
      </c>
      <c r="G7" s="175">
        <f>SUM(G9:G25)</f>
        <v>25117.906026999997</v>
      </c>
      <c r="H7" s="175">
        <f>SUM(H9:H25)</f>
        <v>100.00000000000001</v>
      </c>
      <c r="I7" s="175">
        <f>SUM(I9:I25)</f>
        <v>31183.891335000004</v>
      </c>
      <c r="J7" s="175">
        <f>SUM(J9:J25)</f>
        <v>100</v>
      </c>
      <c r="K7" s="175">
        <f>I7/G7*100-100</f>
        <v>24.150043803330973</v>
      </c>
      <c r="L7" s="175"/>
      <c r="M7" s="174" t="s">
        <v>297</v>
      </c>
    </row>
    <row r="8" spans="1:13">
      <c r="M8" s="176"/>
    </row>
    <row r="9" spans="1:13">
      <c r="A9" s="177" t="s">
        <v>298</v>
      </c>
      <c r="B9" s="178">
        <v>3629.9192159999989</v>
      </c>
      <c r="C9" s="178">
        <f t="shared" ref="C9:C25" si="0">B9/$B$7*100</f>
        <v>11.090646620241086</v>
      </c>
      <c r="D9" s="178">
        <v>3968.1640169999987</v>
      </c>
      <c r="E9" s="178">
        <f>D9/$D$7*100</f>
        <v>10.402358394294497</v>
      </c>
      <c r="F9" s="178">
        <f>D9/B9*100-100</f>
        <v>9.31824596836978</v>
      </c>
      <c r="G9" s="178">
        <v>1881.1741240000006</v>
      </c>
      <c r="H9" s="178">
        <f>G9/$G$7*100</f>
        <v>7.4893747989098678</v>
      </c>
      <c r="I9" s="178">
        <v>2056.6383309999997</v>
      </c>
      <c r="J9" s="178">
        <f>I9/$I$7*100</f>
        <v>6.5951946436257662</v>
      </c>
      <c r="K9" s="178">
        <f>I9/G9*100-100</f>
        <v>9.3273772353887239</v>
      </c>
      <c r="L9" s="178"/>
      <c r="M9" s="177" t="s">
        <v>600</v>
      </c>
    </row>
    <row r="10" spans="1:13">
      <c r="A10" s="177" t="s">
        <v>299</v>
      </c>
      <c r="B10" s="178">
        <v>1490.2170230000008</v>
      </c>
      <c r="C10" s="178">
        <f t="shared" si="0"/>
        <v>4.5531234735777932</v>
      </c>
      <c r="D10" s="178">
        <v>1533.3896199999997</v>
      </c>
      <c r="E10" s="178">
        <f t="shared" ref="E10:E25" si="1">D10/$D$7*100</f>
        <v>4.0197099507469902</v>
      </c>
      <c r="F10" s="178">
        <f t="shared" ref="F10:F25" si="2">D10/B10*100-100</f>
        <v>2.8970677648740661</v>
      </c>
      <c r="G10" s="178">
        <v>1343.069677</v>
      </c>
      <c r="H10" s="178">
        <f t="shared" ref="H10:H25" si="3">G10/$G$7*100</f>
        <v>5.3470606807601468</v>
      </c>
      <c r="I10" s="178">
        <v>1491.8916679999998</v>
      </c>
      <c r="J10" s="178">
        <f t="shared" ref="J10:J25" si="4">I10/$I$7*100</f>
        <v>4.7841741493164411</v>
      </c>
      <c r="K10" s="178">
        <f t="shared" ref="K10:K25" si="5">I10/G10*100-100</f>
        <v>11.080734942391217</v>
      </c>
      <c r="L10" s="178"/>
      <c r="M10" s="177" t="s">
        <v>601</v>
      </c>
    </row>
    <row r="11" spans="1:13">
      <c r="A11" s="177" t="s">
        <v>300</v>
      </c>
      <c r="B11" s="178">
        <v>3183.5834559999998</v>
      </c>
      <c r="C11" s="178">
        <f t="shared" si="0"/>
        <v>9.7269379827823279</v>
      </c>
      <c r="D11" s="178">
        <v>3702.2397370000003</v>
      </c>
      <c r="E11" s="178">
        <f t="shared" si="1"/>
        <v>9.7052501965350633</v>
      </c>
      <c r="F11" s="178">
        <f t="shared" si="2"/>
        <v>16.291587394151861</v>
      </c>
      <c r="G11" s="178">
        <v>1302.5318119999999</v>
      </c>
      <c r="H11" s="178">
        <f t="shared" si="3"/>
        <v>5.1856703763437491</v>
      </c>
      <c r="I11" s="178">
        <v>1808.6614890000001</v>
      </c>
      <c r="J11" s="178">
        <f t="shared" si="4"/>
        <v>5.7999865044745222</v>
      </c>
      <c r="K11" s="178">
        <f t="shared" si="5"/>
        <v>38.857375484968202</v>
      </c>
      <c r="L11" s="178"/>
      <c r="M11" s="177" t="s">
        <v>602</v>
      </c>
    </row>
    <row r="12" spans="1:13">
      <c r="A12" s="177" t="s">
        <v>301</v>
      </c>
      <c r="B12" s="178">
        <v>4166.1582249999992</v>
      </c>
      <c r="C12" s="178">
        <f t="shared" si="0"/>
        <v>12.72904047941927</v>
      </c>
      <c r="D12" s="178">
        <v>4815.5752760000005</v>
      </c>
      <c r="E12" s="178">
        <f t="shared" si="1"/>
        <v>12.623807806595424</v>
      </c>
      <c r="F12" s="178">
        <f t="shared" si="2"/>
        <v>15.587911354470975</v>
      </c>
      <c r="G12" s="178">
        <v>1555.2592779999993</v>
      </c>
      <c r="H12" s="178">
        <f t="shared" si="3"/>
        <v>6.1918349257625378</v>
      </c>
      <c r="I12" s="178">
        <v>1889.4044009999996</v>
      </c>
      <c r="J12" s="178">
        <f t="shared" si="4"/>
        <v>6.0589115729741536</v>
      </c>
      <c r="K12" s="178">
        <f t="shared" si="5"/>
        <v>21.48485000068267</v>
      </c>
      <c r="L12" s="178"/>
      <c r="M12" s="177" t="s">
        <v>603</v>
      </c>
    </row>
    <row r="13" spans="1:13">
      <c r="A13" s="177" t="s">
        <v>358</v>
      </c>
      <c r="B13" s="178">
        <v>1992.8235129999998</v>
      </c>
      <c r="C13" s="178">
        <f t="shared" si="0"/>
        <v>6.0887584665163592</v>
      </c>
      <c r="D13" s="178">
        <v>2603.031837</v>
      </c>
      <c r="E13" s="178">
        <f t="shared" si="1"/>
        <v>6.8237275385365672</v>
      </c>
      <c r="F13" s="178">
        <f t="shared" si="2"/>
        <v>30.620289253883385</v>
      </c>
      <c r="G13" s="178">
        <v>1790.2287369999999</v>
      </c>
      <c r="H13" s="178">
        <f t="shared" si="3"/>
        <v>7.1273008788058565</v>
      </c>
      <c r="I13" s="178">
        <v>2385.9084969999994</v>
      </c>
      <c r="J13" s="178">
        <f t="shared" si="4"/>
        <v>7.6510929036047424</v>
      </c>
      <c r="K13" s="178">
        <f t="shared" si="5"/>
        <v>33.273946936982924</v>
      </c>
      <c r="L13" s="178"/>
      <c r="M13" s="177" t="s">
        <v>604</v>
      </c>
    </row>
    <row r="14" spans="1:13">
      <c r="A14" s="177" t="s">
        <v>359</v>
      </c>
      <c r="B14" s="178">
        <v>282.36629999999997</v>
      </c>
      <c r="C14" s="178">
        <f t="shared" si="0"/>
        <v>0.86272577002853656</v>
      </c>
      <c r="D14" s="178">
        <v>282.30101299999995</v>
      </c>
      <c r="E14" s="178">
        <f t="shared" si="1"/>
        <v>0.74003904569411105</v>
      </c>
      <c r="F14" s="178">
        <f t="shared" si="2"/>
        <v>-2.3121385236137826E-2</v>
      </c>
      <c r="G14" s="178">
        <v>113.569705</v>
      </c>
      <c r="H14" s="178">
        <f t="shared" si="3"/>
        <v>0.45214638862778012</v>
      </c>
      <c r="I14" s="178">
        <v>144.25227500000003</v>
      </c>
      <c r="J14" s="178">
        <f t="shared" si="4"/>
        <v>0.46258586989781791</v>
      </c>
      <c r="K14" s="178">
        <f t="shared" si="5"/>
        <v>27.016509376334156</v>
      </c>
      <c r="L14" s="178"/>
      <c r="M14" s="177" t="s">
        <v>605</v>
      </c>
    </row>
    <row r="15" spans="1:13">
      <c r="A15" s="177" t="s">
        <v>360</v>
      </c>
      <c r="B15" s="178">
        <v>474.44618700000007</v>
      </c>
      <c r="C15" s="178">
        <f t="shared" si="0"/>
        <v>1.4495956210662466</v>
      </c>
      <c r="D15" s="178">
        <v>513.15076899999997</v>
      </c>
      <c r="E15" s="178">
        <f t="shared" si="1"/>
        <v>1.3452010014146114</v>
      </c>
      <c r="F15" s="178">
        <f t="shared" si="2"/>
        <v>8.1578444638232384</v>
      </c>
      <c r="G15" s="178">
        <v>843.74085499999978</v>
      </c>
      <c r="H15" s="178">
        <f t="shared" si="3"/>
        <v>3.359120995568011</v>
      </c>
      <c r="I15" s="178">
        <v>962.26194600000008</v>
      </c>
      <c r="J15" s="178">
        <f t="shared" si="4"/>
        <v>3.0857660952659294</v>
      </c>
      <c r="K15" s="178">
        <f t="shared" si="5"/>
        <v>14.047096368232673</v>
      </c>
      <c r="L15" s="178"/>
      <c r="M15" s="177" t="s">
        <v>606</v>
      </c>
    </row>
    <row r="16" spans="1:13">
      <c r="A16" s="177" t="s">
        <v>361</v>
      </c>
      <c r="B16" s="178">
        <v>613.70779200000015</v>
      </c>
      <c r="C16" s="178">
        <f t="shared" si="0"/>
        <v>1.875087527887404</v>
      </c>
      <c r="D16" s="178">
        <v>666.75809300000003</v>
      </c>
      <c r="E16" s="178">
        <f t="shared" si="1"/>
        <v>1.7478754950572759</v>
      </c>
      <c r="F16" s="178">
        <f t="shared" si="2"/>
        <v>8.644228033526403</v>
      </c>
      <c r="G16" s="178">
        <v>1171.3080500000003</v>
      </c>
      <c r="H16" s="178">
        <f t="shared" si="3"/>
        <v>4.6632392395326505</v>
      </c>
      <c r="I16" s="178">
        <v>1311.0342980000003</v>
      </c>
      <c r="J16" s="178">
        <f t="shared" si="4"/>
        <v>4.2042036509039811</v>
      </c>
      <c r="K16" s="178">
        <f t="shared" si="5"/>
        <v>11.92907775200554</v>
      </c>
      <c r="L16" s="178"/>
      <c r="M16" s="177" t="s">
        <v>607</v>
      </c>
    </row>
    <row r="17" spans="1:13">
      <c r="A17" s="177" t="s">
        <v>302</v>
      </c>
      <c r="B17" s="178">
        <v>1055.5185879999995</v>
      </c>
      <c r="C17" s="178">
        <f t="shared" si="0"/>
        <v>3.2249708503165322</v>
      </c>
      <c r="D17" s="178">
        <v>1062.4495299999996</v>
      </c>
      <c r="E17" s="178">
        <f t="shared" si="1"/>
        <v>2.7851622915690943</v>
      </c>
      <c r="F17" s="178">
        <f t="shared" si="2"/>
        <v>0.65663855462109666</v>
      </c>
      <c r="G17" s="178">
        <v>1006.3330219999998</v>
      </c>
      <c r="H17" s="178">
        <f t="shared" si="3"/>
        <v>4.0064367663381732</v>
      </c>
      <c r="I17" s="178">
        <v>1144.8964589999996</v>
      </c>
      <c r="J17" s="178">
        <f t="shared" si="4"/>
        <v>3.6714355072004663</v>
      </c>
      <c r="K17" s="178">
        <f t="shared" si="5"/>
        <v>13.769143411851587</v>
      </c>
      <c r="L17" s="178"/>
      <c r="M17" s="177" t="s">
        <v>608</v>
      </c>
    </row>
    <row r="18" spans="1:13">
      <c r="A18" s="177" t="s">
        <v>303</v>
      </c>
      <c r="B18" s="178">
        <v>757.1929990000001</v>
      </c>
      <c r="C18" s="178">
        <f t="shared" si="0"/>
        <v>2.3134839855977569</v>
      </c>
      <c r="D18" s="178">
        <v>791.98731399999997</v>
      </c>
      <c r="E18" s="178">
        <f t="shared" si="1"/>
        <v>2.0761581045208732</v>
      </c>
      <c r="F18" s="178">
        <f t="shared" si="2"/>
        <v>4.5951712503881481</v>
      </c>
      <c r="G18" s="178">
        <v>1212.7122059999999</v>
      </c>
      <c r="H18" s="178">
        <f t="shared" si="3"/>
        <v>4.8280784421138403</v>
      </c>
      <c r="I18" s="178">
        <v>1485.7457040000002</v>
      </c>
      <c r="J18" s="178">
        <f t="shared" si="4"/>
        <v>4.7644653710437899</v>
      </c>
      <c r="K18" s="178">
        <f t="shared" si="5"/>
        <v>22.514286295556602</v>
      </c>
      <c r="L18" s="178"/>
      <c r="M18" s="177" t="s">
        <v>609</v>
      </c>
    </row>
    <row r="19" spans="1:13">
      <c r="A19" s="177" t="s">
        <v>304</v>
      </c>
      <c r="B19" s="178">
        <v>310.48163</v>
      </c>
      <c r="C19" s="178">
        <f t="shared" si="0"/>
        <v>0.94862773398052513</v>
      </c>
      <c r="D19" s="178">
        <v>310.59094899999997</v>
      </c>
      <c r="E19" s="178">
        <f t="shared" si="1"/>
        <v>0.81419980416148319</v>
      </c>
      <c r="F19" s="178">
        <f t="shared" si="2"/>
        <v>3.5209490493855355E-2</v>
      </c>
      <c r="G19" s="178">
        <v>692.55430999999999</v>
      </c>
      <c r="H19" s="178">
        <f t="shared" si="3"/>
        <v>2.7572135561601052</v>
      </c>
      <c r="I19" s="178">
        <v>775.24204000000009</v>
      </c>
      <c r="J19" s="178">
        <f t="shared" si="4"/>
        <v>2.4860336757583821</v>
      </c>
      <c r="K19" s="178">
        <f t="shared" si="5"/>
        <v>11.939530056494789</v>
      </c>
      <c r="L19" s="178"/>
      <c r="M19" s="177" t="s">
        <v>610</v>
      </c>
    </row>
    <row r="20" spans="1:13">
      <c r="A20" s="177" t="s">
        <v>362</v>
      </c>
      <c r="B20" s="178">
        <v>519.57769399999984</v>
      </c>
      <c r="C20" s="178">
        <f t="shared" si="0"/>
        <v>1.5874878345815389</v>
      </c>
      <c r="D20" s="178">
        <v>619.60691100000008</v>
      </c>
      <c r="E20" s="178">
        <f t="shared" si="1"/>
        <v>1.6242708527649392</v>
      </c>
      <c r="F20" s="178">
        <f t="shared" si="2"/>
        <v>19.252022970793718</v>
      </c>
      <c r="G20" s="178">
        <v>1099.724772</v>
      </c>
      <c r="H20" s="178">
        <f t="shared" si="3"/>
        <v>4.3782502045268918</v>
      </c>
      <c r="I20" s="178">
        <v>1422.5986759999998</v>
      </c>
      <c r="J20" s="178">
        <f t="shared" si="4"/>
        <v>4.5619664996821978</v>
      </c>
      <c r="K20" s="178">
        <f t="shared" si="5"/>
        <v>29.35951905610068</v>
      </c>
      <c r="L20" s="178"/>
      <c r="M20" s="177" t="s">
        <v>611</v>
      </c>
    </row>
    <row r="21" spans="1:13">
      <c r="A21" s="177" t="s">
        <v>305</v>
      </c>
      <c r="B21" s="178">
        <v>2564.4073650000005</v>
      </c>
      <c r="C21" s="178">
        <f t="shared" si="0"/>
        <v>7.8351429283043892</v>
      </c>
      <c r="D21" s="178">
        <v>3492.984727</v>
      </c>
      <c r="E21" s="178">
        <f t="shared" si="1"/>
        <v>9.1566978684316158</v>
      </c>
      <c r="F21" s="178">
        <f t="shared" si="2"/>
        <v>36.210212724919359</v>
      </c>
      <c r="G21" s="178">
        <v>1917.7669330000001</v>
      </c>
      <c r="H21" s="178">
        <f t="shared" si="3"/>
        <v>7.6350589533161495</v>
      </c>
      <c r="I21" s="178">
        <v>2726.3069030000001</v>
      </c>
      <c r="J21" s="178">
        <f t="shared" si="4"/>
        <v>8.7426770242110958</v>
      </c>
      <c r="K21" s="178">
        <f t="shared" si="5"/>
        <v>42.160491772333643</v>
      </c>
      <c r="L21" s="178"/>
      <c r="M21" s="177" t="s">
        <v>612</v>
      </c>
    </row>
    <row r="22" spans="1:13">
      <c r="A22" s="177" t="s">
        <v>363</v>
      </c>
      <c r="B22" s="178">
        <v>5930.8508550000006</v>
      </c>
      <c r="C22" s="178">
        <f t="shared" si="0"/>
        <v>18.120780952982987</v>
      </c>
      <c r="D22" s="178">
        <v>7254.1933400000007</v>
      </c>
      <c r="E22" s="178">
        <f t="shared" si="1"/>
        <v>19.016532245366676</v>
      </c>
      <c r="F22" s="178">
        <f t="shared" si="2"/>
        <v>22.312860622424125</v>
      </c>
      <c r="G22" s="178">
        <v>3581.973571</v>
      </c>
      <c r="H22" s="178">
        <f t="shared" si="3"/>
        <v>14.260637678752472</v>
      </c>
      <c r="I22" s="178">
        <v>4577.7996170000006</v>
      </c>
      <c r="J22" s="178">
        <f t="shared" si="4"/>
        <v>14.680014010509316</v>
      </c>
      <c r="K22" s="178">
        <f t="shared" si="5"/>
        <v>27.801043929031295</v>
      </c>
      <c r="L22" s="178"/>
      <c r="M22" s="177" t="s">
        <v>613</v>
      </c>
    </row>
    <row r="23" spans="1:13">
      <c r="A23" s="177" t="s">
        <v>364</v>
      </c>
      <c r="B23" s="178">
        <v>3946.8057229999995</v>
      </c>
      <c r="C23" s="178">
        <f t="shared" si="0"/>
        <v>12.058843447423468</v>
      </c>
      <c r="D23" s="178">
        <v>4364.233999</v>
      </c>
      <c r="E23" s="178">
        <f t="shared" si="1"/>
        <v>11.440637529011468</v>
      </c>
      <c r="F23" s="178">
        <f t="shared" si="2"/>
        <v>10.576357320235914</v>
      </c>
      <c r="G23" s="178">
        <v>3471.7938870000003</v>
      </c>
      <c r="H23" s="178">
        <f t="shared" si="3"/>
        <v>13.821987721699665</v>
      </c>
      <c r="I23" s="178">
        <v>4454.6872550000007</v>
      </c>
      <c r="J23" s="178">
        <f t="shared" si="4"/>
        <v>14.28521927281145</v>
      </c>
      <c r="K23" s="178">
        <f t="shared" si="5"/>
        <v>28.310821436733534</v>
      </c>
      <c r="L23" s="178"/>
      <c r="M23" s="177" t="s">
        <v>614</v>
      </c>
    </row>
    <row r="24" spans="1:13">
      <c r="A24" s="177" t="s">
        <v>326</v>
      </c>
      <c r="B24" s="178">
        <v>784.60434700000008</v>
      </c>
      <c r="C24" s="178">
        <f t="shared" si="0"/>
        <v>2.3972350433933234</v>
      </c>
      <c r="D24" s="178">
        <v>955.68338599999993</v>
      </c>
      <c r="E24" s="178">
        <f t="shared" si="1"/>
        <v>2.5052797843171639</v>
      </c>
      <c r="F24" s="178">
        <f t="shared" si="2"/>
        <v>21.804497980942216</v>
      </c>
      <c r="G24" s="178">
        <v>746.73113499999999</v>
      </c>
      <c r="H24" s="178">
        <f t="shared" si="3"/>
        <v>2.9729036098682595</v>
      </c>
      <c r="I24" s="178">
        <v>941.80300799999986</v>
      </c>
      <c r="J24" s="178">
        <f t="shared" si="4"/>
        <v>3.0201587027175925</v>
      </c>
      <c r="K24" s="178">
        <f t="shared" si="5"/>
        <v>26.123441739174297</v>
      </c>
      <c r="L24" s="178"/>
      <c r="M24" s="177" t="s">
        <v>615</v>
      </c>
    </row>
    <row r="25" spans="1:13">
      <c r="A25" s="177" t="s">
        <v>306</v>
      </c>
      <c r="B25" s="178">
        <v>1026.8934609999999</v>
      </c>
      <c r="C25" s="178">
        <f t="shared" si="0"/>
        <v>3.1375112819004745</v>
      </c>
      <c r="D25" s="178">
        <v>1210.432229</v>
      </c>
      <c r="E25" s="178">
        <f t="shared" si="1"/>
        <v>3.1730920909821743</v>
      </c>
      <c r="F25" s="178">
        <f t="shared" si="2"/>
        <v>17.873204472571885</v>
      </c>
      <c r="G25" s="178">
        <v>1387.4339529999995</v>
      </c>
      <c r="H25" s="178">
        <f t="shared" si="3"/>
        <v>5.5236847829138496</v>
      </c>
      <c r="I25" s="178">
        <v>1604.7587680000001</v>
      </c>
      <c r="J25" s="178">
        <f t="shared" si="4"/>
        <v>5.1461145460023445</v>
      </c>
      <c r="K25" s="178">
        <f t="shared" si="5"/>
        <v>15.663795348966829</v>
      </c>
      <c r="L25" s="178"/>
      <c r="M25" s="177" t="s">
        <v>616</v>
      </c>
    </row>
    <row r="27" spans="1:13">
      <c r="A27" s="179"/>
    </row>
    <row r="28" spans="1:13">
      <c r="A28" s="179" t="s">
        <v>365</v>
      </c>
    </row>
    <row r="32" spans="1:13">
      <c r="A32" s="223"/>
      <c r="B32" s="223"/>
    </row>
    <row r="34" spans="1:3">
      <c r="A34" s="223"/>
      <c r="B34" s="223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8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37.85546875" style="9" customWidth="1"/>
    <col min="2" max="2" width="12.85546875" style="207" customWidth="1"/>
    <col min="3" max="3" width="6.85546875" style="208" customWidth="1"/>
    <col min="4" max="4" width="12.85546875" style="9" customWidth="1"/>
    <col min="5" max="5" width="6.85546875" style="178" customWidth="1"/>
    <col min="6" max="6" width="12.85546875" style="9" customWidth="1"/>
    <col min="7" max="7" width="6.85546875" style="178" customWidth="1"/>
    <col min="8" max="8" width="12.85546875" style="9" customWidth="1"/>
    <col min="9" max="9" width="6.85546875" style="178" customWidth="1"/>
    <col min="10" max="11" width="10.7109375" style="9" customWidth="1"/>
    <col min="12" max="12" width="2.5703125" style="9" customWidth="1"/>
    <col min="13" max="13" width="37.85546875" style="179" customWidth="1"/>
    <col min="14" max="14" width="3.7109375" style="9" customWidth="1"/>
    <col min="15" max="16384" width="9.140625" style="9"/>
  </cols>
  <sheetData>
    <row r="1" spans="1:15" s="180" customFormat="1" ht="11.25" hidden="1">
      <c r="B1" s="181"/>
      <c r="C1" s="182"/>
      <c r="E1" s="183"/>
      <c r="G1" s="183"/>
      <c r="I1" s="183"/>
    </row>
    <row r="2" spans="1:15" s="180" customFormat="1" ht="30" customHeight="1">
      <c r="A2" s="272" t="s">
        <v>689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5" s="180" customFormat="1" ht="15" customHeight="1">
      <c r="A3" s="164" t="s">
        <v>709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921</v>
      </c>
    </row>
    <row r="4" spans="1:15" s="188" customFormat="1" ht="33.75" customHeight="1">
      <c r="A4" s="285" t="s">
        <v>307</v>
      </c>
      <c r="B4" s="276" t="s">
        <v>685</v>
      </c>
      <c r="C4" s="277"/>
      <c r="D4" s="277"/>
      <c r="E4" s="278"/>
      <c r="F4" s="276" t="s">
        <v>690</v>
      </c>
      <c r="G4" s="277"/>
      <c r="H4" s="277"/>
      <c r="I4" s="278"/>
      <c r="J4" s="276" t="s">
        <v>691</v>
      </c>
      <c r="K4" s="278"/>
      <c r="L4" s="187"/>
      <c r="M4" s="284" t="s">
        <v>617</v>
      </c>
    </row>
    <row r="5" spans="1:15" s="188" customFormat="1" ht="11.25">
      <c r="A5" s="285"/>
      <c r="B5" s="281">
        <v>2020</v>
      </c>
      <c r="C5" s="282"/>
      <c r="D5" s="281">
        <v>2021</v>
      </c>
      <c r="E5" s="282"/>
      <c r="F5" s="281">
        <v>2020</v>
      </c>
      <c r="G5" s="282"/>
      <c r="H5" s="281">
        <v>2021</v>
      </c>
      <c r="I5" s="282"/>
      <c r="J5" s="172">
        <v>2020</v>
      </c>
      <c r="K5" s="189">
        <v>2021</v>
      </c>
      <c r="L5" s="190"/>
      <c r="M5" s="284"/>
    </row>
    <row r="6" spans="1:15" s="188" customFormat="1" ht="21" customHeight="1">
      <c r="A6" s="285"/>
      <c r="B6" s="168" t="s">
        <v>692</v>
      </c>
      <c r="C6" s="191" t="s">
        <v>296</v>
      </c>
      <c r="D6" s="168" t="s">
        <v>692</v>
      </c>
      <c r="E6" s="191" t="s">
        <v>296</v>
      </c>
      <c r="F6" s="168" t="s">
        <v>692</v>
      </c>
      <c r="G6" s="191" t="s">
        <v>296</v>
      </c>
      <c r="H6" s="168" t="s">
        <v>692</v>
      </c>
      <c r="I6" s="191" t="s">
        <v>296</v>
      </c>
      <c r="J6" s="283" t="s">
        <v>692</v>
      </c>
      <c r="K6" s="278"/>
      <c r="L6" s="192"/>
      <c r="M6" s="284"/>
      <c r="N6" s="193"/>
    </row>
    <row r="7" spans="1:15" s="188" customFormat="1" ht="12.75" customHeight="1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>
      <c r="A8" s="197" t="s">
        <v>693</v>
      </c>
      <c r="B8" s="198">
        <v>24777787.398000002</v>
      </c>
      <c r="C8" s="199"/>
      <c r="D8" s="198">
        <v>28969160.419</v>
      </c>
      <c r="E8" s="199"/>
      <c r="F8" s="198">
        <v>19329258.469999999</v>
      </c>
      <c r="G8" s="199"/>
      <c r="H8" s="198">
        <v>23949817.980999999</v>
      </c>
      <c r="I8" s="199"/>
      <c r="J8" s="200">
        <f>F8-B8</f>
        <v>-5448528.9280000031</v>
      </c>
      <c r="K8" s="200">
        <f>H8-D8</f>
        <v>-5019342.438000001</v>
      </c>
      <c r="L8" s="196"/>
      <c r="M8" s="197" t="s">
        <v>694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>
      <c r="A9" s="197" t="s">
        <v>695</v>
      </c>
      <c r="B9" s="198">
        <v>23884575.636</v>
      </c>
      <c r="C9" s="199"/>
      <c r="D9" s="198">
        <v>28515003.387999997</v>
      </c>
      <c r="E9" s="199"/>
      <c r="F9" s="198">
        <v>17932901.267000001</v>
      </c>
      <c r="G9" s="199"/>
      <c r="H9" s="198">
        <v>22331804.707000002</v>
      </c>
      <c r="I9" s="199"/>
      <c r="J9" s="200">
        <f>F9-B9</f>
        <v>-5951674.368999999</v>
      </c>
      <c r="K9" s="200">
        <f>H9-D9</f>
        <v>-6183198.6809999943</v>
      </c>
      <c r="L9" s="196"/>
      <c r="M9" s="197" t="s">
        <v>696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>
      <c r="A11" s="197" t="s">
        <v>697</v>
      </c>
      <c r="B11" s="198">
        <v>7951766.9759999979</v>
      </c>
      <c r="C11" s="204"/>
      <c r="D11" s="198">
        <v>9177612.3280000016</v>
      </c>
      <c r="E11" s="199"/>
      <c r="F11" s="198">
        <v>5788647.557</v>
      </c>
      <c r="G11" s="204"/>
      <c r="H11" s="198">
        <v>7234073.3540000003</v>
      </c>
      <c r="I11" s="199"/>
      <c r="J11" s="200">
        <f>F11-B11</f>
        <v>-2163119.4189999979</v>
      </c>
      <c r="K11" s="200">
        <f>H11-D11</f>
        <v>-1943538.9740000013</v>
      </c>
      <c r="L11" s="196"/>
      <c r="M11" s="197" t="s">
        <v>698</v>
      </c>
      <c r="N11" s="162"/>
      <c r="O11" s="201"/>
    </row>
    <row r="12" spans="1:15">
      <c r="A12" s="197" t="s">
        <v>699</v>
      </c>
      <c r="B12" s="198">
        <v>8844978.7379999999</v>
      </c>
      <c r="C12" s="204"/>
      <c r="D12" s="198">
        <v>9631769.3589999974</v>
      </c>
      <c r="E12" s="204"/>
      <c r="F12" s="198">
        <v>7185004.7599999998</v>
      </c>
      <c r="G12" s="204"/>
      <c r="H12" s="198">
        <v>8852086.6279999986</v>
      </c>
      <c r="I12" s="204"/>
      <c r="J12" s="200">
        <f>F12-B12</f>
        <v>-1659973.9780000001</v>
      </c>
      <c r="K12" s="200">
        <f>H12-D12</f>
        <v>-779682.73099999875</v>
      </c>
      <c r="L12" s="200"/>
      <c r="M12" s="197" t="s">
        <v>700</v>
      </c>
      <c r="O12" s="97"/>
    </row>
    <row r="13" spans="1:15">
      <c r="A13" s="179" t="s">
        <v>710</v>
      </c>
      <c r="B13" s="205">
        <v>278702.97200000001</v>
      </c>
      <c r="C13" s="206">
        <f>IF(B13=0,0,IF(OR(B13="x",B13="Ə"),"x",B13/$B$12*100))</f>
        <v>3.1509739057102526</v>
      </c>
      <c r="D13" s="205">
        <v>214288.91599999997</v>
      </c>
      <c r="E13" s="206">
        <f>IF(D13=0,0,IF(OR(D13="x",D13="Ə"),"x",D13/$D$12*100))</f>
        <v>2.2248136143310657</v>
      </c>
      <c r="F13" s="205">
        <v>393378.054</v>
      </c>
      <c r="G13" s="206">
        <f>IF(F13=0,0,IF(OR(F13="x",F13="Ə"),"x",F13/$F$12*100))</f>
        <v>5.4749866860213467</v>
      </c>
      <c r="H13" s="205">
        <v>437921.29599999997</v>
      </c>
      <c r="I13" s="206">
        <f>IF(H13=0,0,IF(OR(H13="x",H13="Ə"),"x",H13/$H$12*100))</f>
        <v>4.9470968191252549</v>
      </c>
      <c r="J13" s="205">
        <v>114675.08199999999</v>
      </c>
      <c r="K13" s="205">
        <v>223632.38</v>
      </c>
      <c r="L13" s="205"/>
      <c r="M13" s="179" t="s">
        <v>710</v>
      </c>
      <c r="O13" s="201" t="str">
        <f>"(3) - UE28/EU28 (exclui GB REINO UNIDO) / (excludes GB UNITED KINGDOM)"</f>
        <v>(3) - UE28/EU28 (exclui GB REINO UNIDO) / (excludes GB UNITED KINGDOM)</v>
      </c>
    </row>
    <row r="14" spans="1:15">
      <c r="A14" s="179" t="s">
        <v>711</v>
      </c>
      <c r="B14" s="205">
        <v>170406.041</v>
      </c>
      <c r="C14" s="206">
        <f t="shared" ref="C14:C77" si="0">IF(B14=0,0,IF(OR(B14="x",B14="Ə"),"x",B14/$B$12*100))</f>
        <v>1.9265850834428542</v>
      </c>
      <c r="D14" s="205">
        <v>188207.033</v>
      </c>
      <c r="E14" s="206">
        <f t="shared" ref="E14:E77" si="1">IF(D14=0,0,IF(OR(D14="x",D14="Ə"),"x",D14/$D$12*100))</f>
        <v>1.9540234611633214</v>
      </c>
      <c r="F14" s="205">
        <v>311409.74900000001</v>
      </c>
      <c r="G14" s="206">
        <f t="shared" ref="G14:G77" si="2">IF(F14=0,0,IF(OR(F14="x",F14="Ə"),"x",F14/$F$12*100))</f>
        <v>4.3341620416685709</v>
      </c>
      <c r="H14" s="205">
        <v>316503.96399999998</v>
      </c>
      <c r="I14" s="206">
        <f t="shared" ref="I14:I77" si="3">IF(H14=0,0,IF(OR(H14="x",H14="Ə"),"x",H14/$H$12*100))</f>
        <v>3.5754729624862409</v>
      </c>
      <c r="J14" s="205">
        <v>141003.70800000001</v>
      </c>
      <c r="K14" s="205">
        <v>128296.93099999998</v>
      </c>
      <c r="L14" s="205"/>
      <c r="M14" s="179" t="s">
        <v>922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>
      <c r="A15" s="179" t="s">
        <v>712</v>
      </c>
      <c r="B15" s="205">
        <v>8450.3580000000002</v>
      </c>
      <c r="C15" s="206">
        <f t="shared" si="0"/>
        <v>9.5538477257106097E-2</v>
      </c>
      <c r="D15" s="205">
        <v>10524.83</v>
      </c>
      <c r="E15" s="206">
        <f t="shared" si="1"/>
        <v>0.10927203100192094</v>
      </c>
      <c r="F15" s="205">
        <v>4692.6289999999999</v>
      </c>
      <c r="G15" s="206">
        <f t="shared" si="2"/>
        <v>6.5311425068561815E-2</v>
      </c>
      <c r="H15" s="205">
        <v>6624.585</v>
      </c>
      <c r="I15" s="206">
        <f t="shared" si="3"/>
        <v>7.4836423076179603E-2</v>
      </c>
      <c r="J15" s="205">
        <v>-3757.7290000000003</v>
      </c>
      <c r="K15" s="205">
        <v>-3900.2449999999999</v>
      </c>
      <c r="L15" s="205"/>
      <c r="M15" s="179" t="s">
        <v>923</v>
      </c>
    </row>
    <row r="16" spans="1:15">
      <c r="A16" s="179" t="s">
        <v>713</v>
      </c>
      <c r="B16" s="205">
        <v>48.37</v>
      </c>
      <c r="C16" s="206">
        <f t="shared" si="0"/>
        <v>5.4686394883225319E-4</v>
      </c>
      <c r="D16" s="205">
        <v>44.555</v>
      </c>
      <c r="E16" s="206">
        <f t="shared" si="1"/>
        <v>4.6258375111907631E-4</v>
      </c>
      <c r="F16" s="205">
        <v>84.186000000000007</v>
      </c>
      <c r="G16" s="206">
        <f t="shared" si="2"/>
        <v>1.1716902467299132E-3</v>
      </c>
      <c r="H16" s="205">
        <v>67.887</v>
      </c>
      <c r="I16" s="206">
        <f t="shared" si="3"/>
        <v>7.6690392732112352E-4</v>
      </c>
      <c r="J16" s="205">
        <v>35.81600000000001</v>
      </c>
      <c r="K16" s="205">
        <v>23.332000000000001</v>
      </c>
      <c r="L16" s="205"/>
      <c r="M16" s="179" t="s">
        <v>924</v>
      </c>
    </row>
    <row r="17" spans="1:13">
      <c r="A17" s="179" t="s">
        <v>714</v>
      </c>
      <c r="B17" s="205">
        <v>99798.202999999994</v>
      </c>
      <c r="C17" s="206">
        <f t="shared" si="0"/>
        <v>1.1283034810614601</v>
      </c>
      <c r="D17" s="205">
        <v>15512.498</v>
      </c>
      <c r="E17" s="206">
        <f t="shared" si="1"/>
        <v>0.16105553841470471</v>
      </c>
      <c r="F17" s="205">
        <v>77191.490000000005</v>
      </c>
      <c r="G17" s="206">
        <f t="shared" si="2"/>
        <v>1.074341529037484</v>
      </c>
      <c r="H17" s="205">
        <v>114724.86</v>
      </c>
      <c r="I17" s="206">
        <f t="shared" si="3"/>
        <v>1.296020529635513</v>
      </c>
      <c r="J17" s="205">
        <v>-22606.712999999989</v>
      </c>
      <c r="K17" s="205">
        <v>99212.361999999994</v>
      </c>
      <c r="L17" s="205"/>
      <c r="M17" s="179" t="s">
        <v>925</v>
      </c>
    </row>
    <row r="18" spans="1:13">
      <c r="A18" s="179" t="s">
        <v>715</v>
      </c>
      <c r="B18" s="205">
        <v>1527977.825</v>
      </c>
      <c r="C18" s="206">
        <f t="shared" si="0"/>
        <v>17.275087597842003</v>
      </c>
      <c r="D18" s="205">
        <v>1267418.9080000003</v>
      </c>
      <c r="E18" s="206">
        <f t="shared" si="1"/>
        <v>13.15873398500468</v>
      </c>
      <c r="F18" s="205">
        <v>722946.31299999973</v>
      </c>
      <c r="G18" s="206">
        <f t="shared" si="2"/>
        <v>10.061876604797124</v>
      </c>
      <c r="H18" s="205">
        <v>746076.46000000008</v>
      </c>
      <c r="I18" s="206">
        <f t="shared" si="3"/>
        <v>8.4282552956507306</v>
      </c>
      <c r="J18" s="205">
        <v>-805031.51200000022</v>
      </c>
      <c r="K18" s="205">
        <v>-521342.44800000021</v>
      </c>
      <c r="L18" s="205"/>
      <c r="M18" s="179" t="s">
        <v>926</v>
      </c>
    </row>
    <row r="19" spans="1:13">
      <c r="A19" s="179" t="s">
        <v>716</v>
      </c>
      <c r="B19" s="205">
        <v>11947.011</v>
      </c>
      <c r="C19" s="206">
        <f t="shared" si="0"/>
        <v>0.13507111044453932</v>
      </c>
      <c r="D19" s="205">
        <v>13320.282999999999</v>
      </c>
      <c r="E19" s="206">
        <f t="shared" si="1"/>
        <v>0.13829528618802969</v>
      </c>
      <c r="F19" s="205">
        <v>82642.713000000003</v>
      </c>
      <c r="G19" s="206">
        <f t="shared" si="2"/>
        <v>1.1502109707718553</v>
      </c>
      <c r="H19" s="205">
        <v>81823.183000000005</v>
      </c>
      <c r="I19" s="206">
        <f t="shared" si="3"/>
        <v>0.92433780235707863</v>
      </c>
      <c r="J19" s="205">
        <v>70695.702000000005</v>
      </c>
      <c r="K19" s="205">
        <v>68502.900000000009</v>
      </c>
      <c r="L19" s="205"/>
      <c r="M19" s="179" t="s">
        <v>927</v>
      </c>
    </row>
    <row r="20" spans="1:13">
      <c r="A20" s="179" t="s">
        <v>717</v>
      </c>
      <c r="B20" s="205">
        <v>301568.54200000002</v>
      </c>
      <c r="C20" s="206">
        <f t="shared" si="0"/>
        <v>3.4094886028882616</v>
      </c>
      <c r="D20" s="205">
        <v>66780.850000000006</v>
      </c>
      <c r="E20" s="206">
        <f t="shared" si="1"/>
        <v>0.69333938044934063</v>
      </c>
      <c r="F20" s="205">
        <v>430691.18400000001</v>
      </c>
      <c r="G20" s="206">
        <f t="shared" si="2"/>
        <v>5.9943061749620892</v>
      </c>
      <c r="H20" s="205">
        <v>418459.97200000001</v>
      </c>
      <c r="I20" s="206">
        <f t="shared" si="3"/>
        <v>4.7272466886662743</v>
      </c>
      <c r="J20" s="205">
        <v>129122.64199999999</v>
      </c>
      <c r="K20" s="205">
        <v>351679.12199999997</v>
      </c>
      <c r="L20" s="205"/>
      <c r="M20" s="179" t="s">
        <v>928</v>
      </c>
    </row>
    <row r="21" spans="1:13">
      <c r="A21" s="179" t="s">
        <v>718</v>
      </c>
      <c r="B21" s="205">
        <v>1777.5260000000001</v>
      </c>
      <c r="C21" s="206">
        <f t="shared" si="0"/>
        <v>2.0096441751333467E-2</v>
      </c>
      <c r="D21" s="205">
        <v>1467.72</v>
      </c>
      <c r="E21" s="206">
        <f t="shared" si="1"/>
        <v>1.5238321696610721E-2</v>
      </c>
      <c r="F21" s="205">
        <v>3215.855</v>
      </c>
      <c r="G21" s="206">
        <f t="shared" si="2"/>
        <v>4.4757868747744574E-2</v>
      </c>
      <c r="H21" s="205">
        <v>5371.62</v>
      </c>
      <c r="I21" s="206">
        <f t="shared" si="3"/>
        <v>6.0681963764442279E-2</v>
      </c>
      <c r="J21" s="205">
        <v>1438.329</v>
      </c>
      <c r="K21" s="205">
        <v>3903.8999999999996</v>
      </c>
      <c r="L21" s="205"/>
      <c r="M21" s="179" t="s">
        <v>929</v>
      </c>
    </row>
    <row r="22" spans="1:13">
      <c r="A22" s="179" t="s">
        <v>719</v>
      </c>
      <c r="B22" s="205">
        <v>228872.59</v>
      </c>
      <c r="C22" s="206">
        <f t="shared" si="0"/>
        <v>2.5875990975163381</v>
      </c>
      <c r="D22" s="205">
        <v>134883.481</v>
      </c>
      <c r="E22" s="206">
        <f t="shared" si="1"/>
        <v>1.4004018988885345</v>
      </c>
      <c r="F22" s="205">
        <v>86216.063999999998</v>
      </c>
      <c r="G22" s="206">
        <f t="shared" si="2"/>
        <v>1.1999444242539377</v>
      </c>
      <c r="H22" s="205">
        <v>104528.77499999999</v>
      </c>
      <c r="I22" s="206">
        <f t="shared" si="3"/>
        <v>1.1808376871207458</v>
      </c>
      <c r="J22" s="205">
        <v>-142656.52600000001</v>
      </c>
      <c r="K22" s="205">
        <v>-30354.706000000006</v>
      </c>
      <c r="L22" s="205"/>
      <c r="M22" s="179" t="s">
        <v>930</v>
      </c>
    </row>
    <row r="23" spans="1:13">
      <c r="A23" s="179" t="s">
        <v>720</v>
      </c>
      <c r="B23" s="205">
        <v>1305.057</v>
      </c>
      <c r="C23" s="206">
        <f t="shared" si="0"/>
        <v>1.475477826072305E-2</v>
      </c>
      <c r="D23" s="205">
        <v>811.47900000000004</v>
      </c>
      <c r="E23" s="206">
        <f t="shared" si="1"/>
        <v>8.4250252446270209E-3</v>
      </c>
      <c r="F23" s="205">
        <v>3756.8649999999998</v>
      </c>
      <c r="G23" s="206">
        <f t="shared" si="2"/>
        <v>5.2287578442745529E-2</v>
      </c>
      <c r="H23" s="205">
        <v>3037.3380000000002</v>
      </c>
      <c r="I23" s="206">
        <f t="shared" si="3"/>
        <v>3.431211337666544E-2</v>
      </c>
      <c r="J23" s="205">
        <v>2451.808</v>
      </c>
      <c r="K23" s="205">
        <v>2225.8590000000004</v>
      </c>
      <c r="L23" s="205"/>
      <c r="M23" s="179" t="s">
        <v>931</v>
      </c>
    </row>
    <row r="24" spans="1:13">
      <c r="A24" s="179" t="s">
        <v>721</v>
      </c>
      <c r="B24" s="205">
        <v>221911.209</v>
      </c>
      <c r="C24" s="206">
        <f t="shared" si="0"/>
        <v>2.5088947703923807</v>
      </c>
      <c r="D24" s="205">
        <v>111188.273</v>
      </c>
      <c r="E24" s="206">
        <f t="shared" si="1"/>
        <v>1.1543909416404874</v>
      </c>
      <c r="F24" s="205">
        <v>2587.1120000000001</v>
      </c>
      <c r="G24" s="206">
        <f t="shared" si="2"/>
        <v>3.6007102102462635E-2</v>
      </c>
      <c r="H24" s="205">
        <v>2383.5079999999998</v>
      </c>
      <c r="I24" s="206">
        <f t="shared" si="3"/>
        <v>2.6925945261998856E-2</v>
      </c>
      <c r="J24" s="205">
        <v>-219324.09700000001</v>
      </c>
      <c r="K24" s="205">
        <v>-108804.765</v>
      </c>
      <c r="L24" s="205"/>
      <c r="M24" s="179" t="s">
        <v>932</v>
      </c>
    </row>
    <row r="25" spans="1:13">
      <c r="A25" s="179" t="s">
        <v>722</v>
      </c>
      <c r="B25" s="205">
        <v>1.99</v>
      </c>
      <c r="C25" s="206">
        <f t="shared" si="0"/>
        <v>2.2498640855410047E-5</v>
      </c>
      <c r="D25" s="205">
        <v>4.492</v>
      </c>
      <c r="E25" s="206">
        <f t="shared" si="1"/>
        <v>4.6637329368800159E-5</v>
      </c>
      <c r="F25" s="205">
        <v>10907.448</v>
      </c>
      <c r="G25" s="206">
        <f t="shared" si="2"/>
        <v>0.15180850068079846</v>
      </c>
      <c r="H25" s="205">
        <v>6927.9340000000002</v>
      </c>
      <c r="I25" s="206">
        <f t="shared" si="3"/>
        <v>7.8263287416170113E-2</v>
      </c>
      <c r="J25" s="205">
        <v>10905.458000000001</v>
      </c>
      <c r="K25" s="205">
        <v>6923.442</v>
      </c>
      <c r="L25" s="205"/>
      <c r="M25" s="179" t="s">
        <v>933</v>
      </c>
    </row>
    <row r="26" spans="1:13">
      <c r="A26" s="179" t="s">
        <v>723</v>
      </c>
      <c r="B26" s="205">
        <v>555.62400000000002</v>
      </c>
      <c r="C26" s="206">
        <f t="shared" si="0"/>
        <v>6.2818014204253031E-3</v>
      </c>
      <c r="D26" s="205">
        <v>436.327</v>
      </c>
      <c r="E26" s="206">
        <f t="shared" si="1"/>
        <v>4.5300814807436472E-3</v>
      </c>
      <c r="F26" s="205">
        <v>7735.0429999999997</v>
      </c>
      <c r="G26" s="206">
        <f t="shared" si="2"/>
        <v>0.10765536361314811</v>
      </c>
      <c r="H26" s="205">
        <v>1228.0519999999999</v>
      </c>
      <c r="I26" s="206">
        <f t="shared" si="3"/>
        <v>1.3873022843174102E-2</v>
      </c>
      <c r="J26" s="205">
        <v>7179.4189999999999</v>
      </c>
      <c r="K26" s="205">
        <v>791.72499999999991</v>
      </c>
      <c r="L26" s="205"/>
      <c r="M26" s="179" t="s">
        <v>934</v>
      </c>
    </row>
    <row r="27" spans="1:13">
      <c r="A27" s="179" t="s">
        <v>724</v>
      </c>
      <c r="B27" s="205">
        <v>6151.7510000000002</v>
      </c>
      <c r="C27" s="206">
        <f t="shared" si="0"/>
        <v>6.9550772050708351E-2</v>
      </c>
      <c r="D27" s="205">
        <v>20458.592000000001</v>
      </c>
      <c r="E27" s="206">
        <f t="shared" si="1"/>
        <v>0.2124074117377337</v>
      </c>
      <c r="F27" s="205">
        <v>11302.304</v>
      </c>
      <c r="G27" s="206">
        <f t="shared" si="2"/>
        <v>0.15730405723489041</v>
      </c>
      <c r="H27" s="205">
        <v>13920.934999999999</v>
      </c>
      <c r="I27" s="206">
        <f t="shared" si="3"/>
        <v>0.15726162186401055</v>
      </c>
      <c r="J27" s="205">
        <v>5150.5529999999999</v>
      </c>
      <c r="K27" s="205">
        <v>-6537.6570000000011</v>
      </c>
      <c r="L27" s="205"/>
      <c r="M27" s="179" t="s">
        <v>935</v>
      </c>
    </row>
    <row r="28" spans="1:13">
      <c r="A28" s="179" t="s">
        <v>725</v>
      </c>
      <c r="B28" s="205" t="s">
        <v>726</v>
      </c>
      <c r="C28" s="206" t="str">
        <f t="shared" si="0"/>
        <v>x</v>
      </c>
      <c r="D28" s="205">
        <v>30.742999999999999</v>
      </c>
      <c r="E28" s="206">
        <f t="shared" si="1"/>
        <v>3.1918330738758306E-4</v>
      </c>
      <c r="F28" s="205">
        <v>16979.618999999999</v>
      </c>
      <c r="G28" s="206">
        <f t="shared" si="2"/>
        <v>0.23632021922279142</v>
      </c>
      <c r="H28" s="205">
        <v>21757.575000000001</v>
      </c>
      <c r="I28" s="206">
        <f t="shared" si="3"/>
        <v>0.24579035332956078</v>
      </c>
      <c r="J28" s="205">
        <v>16979.173999999999</v>
      </c>
      <c r="K28" s="205">
        <v>21726.832000000002</v>
      </c>
      <c r="L28" s="205"/>
      <c r="M28" s="179" t="s">
        <v>936</v>
      </c>
    </row>
    <row r="29" spans="1:13">
      <c r="A29" s="179" t="s">
        <v>727</v>
      </c>
      <c r="B29" s="205">
        <v>518207.90500000003</v>
      </c>
      <c r="C29" s="206">
        <f t="shared" si="0"/>
        <v>5.8587806748891706</v>
      </c>
      <c r="D29" s="205">
        <v>700188.49800000002</v>
      </c>
      <c r="E29" s="206">
        <f t="shared" si="1"/>
        <v>7.2695729299802903</v>
      </c>
      <c r="F29" s="205">
        <v>17070.38</v>
      </c>
      <c r="G29" s="206">
        <f t="shared" si="2"/>
        <v>0.23758341949936304</v>
      </c>
      <c r="H29" s="205">
        <v>25287.397000000001</v>
      </c>
      <c r="I29" s="206">
        <f t="shared" si="3"/>
        <v>0.28566594592526401</v>
      </c>
      <c r="J29" s="205">
        <v>-501137.52500000002</v>
      </c>
      <c r="K29" s="205">
        <v>-674901.10100000002</v>
      </c>
      <c r="L29" s="205"/>
      <c r="M29" s="179" t="s">
        <v>937</v>
      </c>
    </row>
    <row r="30" spans="1:13">
      <c r="A30" s="179" t="s">
        <v>728</v>
      </c>
      <c r="B30" s="205">
        <v>223051.88800000001</v>
      </c>
      <c r="C30" s="206">
        <f t="shared" si="0"/>
        <v>2.5217911156950481</v>
      </c>
      <c r="D30" s="205">
        <v>196855.34</v>
      </c>
      <c r="E30" s="206">
        <f t="shared" si="1"/>
        <v>2.04381285164451</v>
      </c>
      <c r="F30" s="205">
        <v>46889.466999999997</v>
      </c>
      <c r="G30" s="206">
        <f t="shared" si="2"/>
        <v>0.65260175276487908</v>
      </c>
      <c r="H30" s="205">
        <v>56352.154999999999</v>
      </c>
      <c r="I30" s="206">
        <f t="shared" si="3"/>
        <v>0.63659741898314381</v>
      </c>
      <c r="J30" s="205">
        <v>-176162.421</v>
      </c>
      <c r="K30" s="205">
        <v>-140503.185</v>
      </c>
      <c r="L30" s="205"/>
      <c r="M30" s="179" t="s">
        <v>938</v>
      </c>
    </row>
    <row r="31" spans="1:13">
      <c r="A31" s="179" t="s">
        <v>729</v>
      </c>
      <c r="B31" s="205">
        <v>12626.287</v>
      </c>
      <c r="C31" s="206">
        <f t="shared" si="0"/>
        <v>0.14275090278911196</v>
      </c>
      <c r="D31" s="205">
        <v>20992.83</v>
      </c>
      <c r="E31" s="206">
        <f t="shared" si="1"/>
        <v>0.21795403541701447</v>
      </c>
      <c r="F31" s="205">
        <v>2952.259</v>
      </c>
      <c r="G31" s="206">
        <f t="shared" si="2"/>
        <v>4.1089172500422953E-2</v>
      </c>
      <c r="H31" s="205">
        <v>4998.0159999999996</v>
      </c>
      <c r="I31" s="206">
        <f t="shared" si="3"/>
        <v>5.6461444742201182E-2</v>
      </c>
      <c r="J31" s="205">
        <v>-9674.0280000000002</v>
      </c>
      <c r="K31" s="205">
        <v>-15994.814000000002</v>
      </c>
      <c r="L31" s="205"/>
      <c r="M31" s="179" t="s">
        <v>939</v>
      </c>
    </row>
    <row r="32" spans="1:13">
      <c r="A32" s="179" t="s">
        <v>730</v>
      </c>
      <c r="B32" s="205">
        <v>323938.15299999999</v>
      </c>
      <c r="C32" s="206">
        <f t="shared" si="0"/>
        <v>3.6623960621667693</v>
      </c>
      <c r="D32" s="205">
        <v>83690.046000000017</v>
      </c>
      <c r="E32" s="206">
        <f t="shared" si="1"/>
        <v>0.8688958682529021</v>
      </c>
      <c r="F32" s="205">
        <v>734066.63099999994</v>
      </c>
      <c r="G32" s="206">
        <f t="shared" si="2"/>
        <v>10.216647803584753</v>
      </c>
      <c r="H32" s="205">
        <v>715983.16800000006</v>
      </c>
      <c r="I32" s="206">
        <f t="shared" si="3"/>
        <v>8.0882982520220335</v>
      </c>
      <c r="J32" s="205">
        <v>410128.47799999994</v>
      </c>
      <c r="K32" s="205">
        <v>632293.12200000009</v>
      </c>
      <c r="L32" s="205"/>
      <c r="M32" s="179" t="s">
        <v>730</v>
      </c>
    </row>
    <row r="33" spans="1:13">
      <c r="A33" s="179" t="s">
        <v>717</v>
      </c>
      <c r="B33" s="205">
        <v>301568.54200000002</v>
      </c>
      <c r="C33" s="206">
        <f t="shared" si="0"/>
        <v>3.4094886028882616</v>
      </c>
      <c r="D33" s="205">
        <v>66780.850000000006</v>
      </c>
      <c r="E33" s="206">
        <f t="shared" si="1"/>
        <v>0.69333938044934063</v>
      </c>
      <c r="F33" s="205">
        <v>430691.18400000001</v>
      </c>
      <c r="G33" s="206">
        <f t="shared" si="2"/>
        <v>5.9943061749620892</v>
      </c>
      <c r="H33" s="205">
        <v>418459.97200000001</v>
      </c>
      <c r="I33" s="206">
        <f t="shared" si="3"/>
        <v>4.7272466886662743</v>
      </c>
      <c r="J33" s="205">
        <v>129122.64199999999</v>
      </c>
      <c r="K33" s="205">
        <v>351679.12199999997</v>
      </c>
      <c r="L33" s="205"/>
      <c r="M33" s="179" t="s">
        <v>928</v>
      </c>
    </row>
    <row r="34" spans="1:13">
      <c r="A34" s="179" t="s">
        <v>731</v>
      </c>
      <c r="B34" s="205">
        <v>4075.8380000000002</v>
      </c>
      <c r="C34" s="206">
        <f t="shared" si="0"/>
        <v>4.6080811732076774E-2</v>
      </c>
      <c r="D34" s="205">
        <v>4080.2109999999998</v>
      </c>
      <c r="E34" s="206">
        <f t="shared" si="1"/>
        <v>4.2362008971772357E-2</v>
      </c>
      <c r="F34" s="205">
        <v>145678.82699999999</v>
      </c>
      <c r="G34" s="206">
        <f t="shared" si="2"/>
        <v>2.027539742367547</v>
      </c>
      <c r="H34" s="205">
        <v>134890.17000000001</v>
      </c>
      <c r="I34" s="206">
        <f t="shared" si="3"/>
        <v>1.5238234290808843</v>
      </c>
      <c r="J34" s="205">
        <v>141602.989</v>
      </c>
      <c r="K34" s="205">
        <v>130809.95900000002</v>
      </c>
      <c r="L34" s="205"/>
      <c r="M34" s="179" t="s">
        <v>940</v>
      </c>
    </row>
    <row r="35" spans="1:13">
      <c r="A35" s="179" t="s">
        <v>732</v>
      </c>
      <c r="B35" s="205">
        <v>154.17500000000001</v>
      </c>
      <c r="C35" s="206">
        <f t="shared" si="0"/>
        <v>1.7430793738104744E-3</v>
      </c>
      <c r="D35" s="205">
        <v>113.94799999999999</v>
      </c>
      <c r="E35" s="206">
        <f t="shared" si="1"/>
        <v>1.1830432784764114E-3</v>
      </c>
      <c r="F35" s="205">
        <v>33229.150999999998</v>
      </c>
      <c r="G35" s="206">
        <f t="shared" si="2"/>
        <v>0.46247917864984128</v>
      </c>
      <c r="H35" s="205">
        <v>44573.165000000001</v>
      </c>
      <c r="I35" s="206">
        <f t="shared" si="3"/>
        <v>0.50353286036549627</v>
      </c>
      <c r="J35" s="205">
        <v>33074.975999999995</v>
      </c>
      <c r="K35" s="205">
        <v>44459.217000000004</v>
      </c>
      <c r="L35" s="205"/>
      <c r="M35" s="179" t="s">
        <v>941</v>
      </c>
    </row>
    <row r="36" spans="1:13">
      <c r="A36" s="179" t="s">
        <v>733</v>
      </c>
      <c r="B36" s="205">
        <v>17249.844000000001</v>
      </c>
      <c r="C36" s="206">
        <f t="shared" si="0"/>
        <v>0.19502414319992459</v>
      </c>
      <c r="D36" s="205">
        <v>11131.183000000001</v>
      </c>
      <c r="E36" s="206">
        <f t="shared" si="1"/>
        <v>0.11556737485204564</v>
      </c>
      <c r="F36" s="205">
        <v>98187.646999999997</v>
      </c>
      <c r="G36" s="206">
        <f t="shared" si="2"/>
        <v>1.3665634231256933</v>
      </c>
      <c r="H36" s="205">
        <v>90066.31</v>
      </c>
      <c r="I36" s="206">
        <f t="shared" si="3"/>
        <v>1.0174585245823466</v>
      </c>
      <c r="J36" s="205">
        <v>80937.803</v>
      </c>
      <c r="K36" s="205">
        <v>78935.126999999993</v>
      </c>
      <c r="L36" s="205"/>
      <c r="M36" s="179" t="s">
        <v>942</v>
      </c>
    </row>
    <row r="37" spans="1:13">
      <c r="A37" s="179" t="s">
        <v>734</v>
      </c>
      <c r="B37" s="205">
        <v>889.75400000000002</v>
      </c>
      <c r="C37" s="206">
        <f t="shared" si="0"/>
        <v>1.0059424972695734E-2</v>
      </c>
      <c r="D37" s="205">
        <v>1583.854</v>
      </c>
      <c r="E37" s="206">
        <f t="shared" si="1"/>
        <v>1.6444060701267055E-2</v>
      </c>
      <c r="F37" s="205">
        <v>26279.822</v>
      </c>
      <c r="G37" s="206">
        <f t="shared" si="2"/>
        <v>0.36575928447958328</v>
      </c>
      <c r="H37" s="205">
        <v>27993.550999999999</v>
      </c>
      <c r="I37" s="206">
        <f t="shared" si="3"/>
        <v>0.31623674932703116</v>
      </c>
      <c r="J37" s="205">
        <v>25390.067999999999</v>
      </c>
      <c r="K37" s="205">
        <v>26409.697</v>
      </c>
      <c r="L37" s="205"/>
      <c r="M37" s="179" t="s">
        <v>943</v>
      </c>
    </row>
    <row r="38" spans="1:13">
      <c r="A38" s="179" t="s">
        <v>735</v>
      </c>
      <c r="B38" s="205">
        <v>7941794.9920000024</v>
      </c>
      <c r="C38" s="206">
        <f t="shared" si="0"/>
        <v>89.788740337840295</v>
      </c>
      <c r="D38" s="205">
        <v>9608028.4210000001</v>
      </c>
      <c r="E38" s="206">
        <f t="shared" si="1"/>
        <v>99.753514259788474</v>
      </c>
      <c r="F38" s="205">
        <v>5576200.3030000012</v>
      </c>
      <c r="G38" s="206">
        <f t="shared" si="2"/>
        <v>77.608860247992396</v>
      </c>
      <c r="H38" s="205">
        <v>8681115.410000002</v>
      </c>
      <c r="I38" s="206">
        <f t="shared" si="3"/>
        <v>98.068577215916548</v>
      </c>
      <c r="J38" s="205">
        <v>-2365594.6890000012</v>
      </c>
      <c r="K38" s="205">
        <v>-926913.01099999808</v>
      </c>
      <c r="L38" s="205"/>
      <c r="M38" s="179" t="s">
        <v>944</v>
      </c>
    </row>
    <row r="39" spans="1:13">
      <c r="A39" s="179" t="s">
        <v>736</v>
      </c>
      <c r="B39" s="205">
        <v>1044900.867</v>
      </c>
      <c r="C39" s="206">
        <f t="shared" si="0"/>
        <v>11.813492128713357</v>
      </c>
      <c r="D39" s="205">
        <v>1893193.048</v>
      </c>
      <c r="E39" s="206">
        <f t="shared" si="1"/>
        <v>19.655714100244584</v>
      </c>
      <c r="F39" s="205">
        <v>841662.53600000008</v>
      </c>
      <c r="G39" s="206">
        <f t="shared" si="2"/>
        <v>11.714154187978577</v>
      </c>
      <c r="H39" s="205">
        <v>2752685.7649999997</v>
      </c>
      <c r="I39" s="206">
        <f t="shared" si="3"/>
        <v>31.096462118807001</v>
      </c>
      <c r="J39" s="205">
        <v>-203238.33099999989</v>
      </c>
      <c r="K39" s="205">
        <v>859492.71699999971</v>
      </c>
      <c r="L39" s="205"/>
      <c r="M39" s="179" t="s">
        <v>945</v>
      </c>
    </row>
    <row r="40" spans="1:13">
      <c r="A40" s="179" t="s">
        <v>737</v>
      </c>
      <c r="B40" s="205">
        <v>48.055999999999997</v>
      </c>
      <c r="C40" s="206">
        <f t="shared" si="0"/>
        <v>5.4331391203396237E-4</v>
      </c>
      <c r="D40" s="205">
        <v>110.075</v>
      </c>
      <c r="E40" s="206">
        <f t="shared" si="1"/>
        <v>1.142832598012172E-3</v>
      </c>
      <c r="F40" s="205">
        <v>2456.636</v>
      </c>
      <c r="G40" s="206">
        <f t="shared" si="2"/>
        <v>3.4191153409896979E-2</v>
      </c>
      <c r="H40" s="205">
        <v>4158.2830000000004</v>
      </c>
      <c r="I40" s="206">
        <f t="shared" si="3"/>
        <v>4.6975172913999198E-2</v>
      </c>
      <c r="J40" s="205">
        <v>2408.58</v>
      </c>
      <c r="K40" s="205">
        <v>4048.2080000000005</v>
      </c>
      <c r="L40" s="205"/>
      <c r="M40" s="179" t="s">
        <v>946</v>
      </c>
    </row>
    <row r="41" spans="1:13">
      <c r="A41" s="179" t="s">
        <v>738</v>
      </c>
      <c r="B41" s="205">
        <v>424.38499999999999</v>
      </c>
      <c r="C41" s="206">
        <f t="shared" si="0"/>
        <v>4.7980330147855237E-3</v>
      </c>
      <c r="D41" s="205">
        <v>854.50199999999995</v>
      </c>
      <c r="E41" s="206">
        <f t="shared" si="1"/>
        <v>8.8717032992650189E-3</v>
      </c>
      <c r="F41" s="205">
        <v>12190.38</v>
      </c>
      <c r="G41" s="206">
        <f t="shared" si="2"/>
        <v>0.16966418822525595</v>
      </c>
      <c r="H41" s="205">
        <v>4493.9520000000002</v>
      </c>
      <c r="I41" s="206">
        <f t="shared" si="3"/>
        <v>5.0767148909108051E-2</v>
      </c>
      <c r="J41" s="205">
        <v>11765.994999999999</v>
      </c>
      <c r="K41" s="205">
        <v>3639.4500000000003</v>
      </c>
      <c r="L41" s="205"/>
      <c r="M41" s="179" t="s">
        <v>947</v>
      </c>
    </row>
    <row r="42" spans="1:13">
      <c r="A42" s="179" t="s">
        <v>739</v>
      </c>
      <c r="B42" s="205">
        <v>1917.741</v>
      </c>
      <c r="C42" s="206">
        <f t="shared" si="0"/>
        <v>2.1681691463665789E-2</v>
      </c>
      <c r="D42" s="205">
        <v>3684.8470000000002</v>
      </c>
      <c r="E42" s="206">
        <f t="shared" si="1"/>
        <v>3.8257217990346204E-2</v>
      </c>
      <c r="F42" s="205">
        <v>850.24800000000005</v>
      </c>
      <c r="G42" s="206">
        <f t="shared" si="2"/>
        <v>1.1833645604989135E-2</v>
      </c>
      <c r="H42" s="205">
        <v>1265.7660000000001</v>
      </c>
      <c r="I42" s="206">
        <f t="shared" si="3"/>
        <v>1.4299069283803222E-2</v>
      </c>
      <c r="J42" s="205">
        <v>-1067.4929999999999</v>
      </c>
      <c r="K42" s="205">
        <v>-2419.0810000000001</v>
      </c>
      <c r="L42" s="205"/>
      <c r="M42" s="179" t="s">
        <v>948</v>
      </c>
    </row>
    <row r="43" spans="1:13">
      <c r="A43" s="179" t="s">
        <v>740</v>
      </c>
      <c r="B43" s="205">
        <v>1110.943</v>
      </c>
      <c r="C43" s="206">
        <f t="shared" si="0"/>
        <v>1.2560154556699399E-2</v>
      </c>
      <c r="D43" s="205">
        <v>4677.1059999999998</v>
      </c>
      <c r="E43" s="206">
        <f t="shared" si="1"/>
        <v>4.8559156948974044E-2</v>
      </c>
      <c r="F43" s="205">
        <v>6750.1180000000004</v>
      </c>
      <c r="G43" s="206">
        <f t="shared" si="2"/>
        <v>9.3947300321621505E-2</v>
      </c>
      <c r="H43" s="205">
        <v>6425.2749999999996</v>
      </c>
      <c r="I43" s="206">
        <f t="shared" si="3"/>
        <v>7.2584863547044812E-2</v>
      </c>
      <c r="J43" s="205">
        <v>5639.1750000000002</v>
      </c>
      <c r="K43" s="205">
        <v>1748.1689999999999</v>
      </c>
      <c r="L43" s="205"/>
      <c r="M43" s="179" t="s">
        <v>949</v>
      </c>
    </row>
    <row r="44" spans="1:13">
      <c r="A44" s="179" t="s">
        <v>711</v>
      </c>
      <c r="B44" s="205">
        <v>170406.041</v>
      </c>
      <c r="C44" s="206">
        <f t="shared" si="0"/>
        <v>1.9265850834428542</v>
      </c>
      <c r="D44" s="205">
        <v>188207.033</v>
      </c>
      <c r="E44" s="206">
        <f t="shared" si="1"/>
        <v>1.9540234611633214</v>
      </c>
      <c r="F44" s="205">
        <v>311409.74900000001</v>
      </c>
      <c r="G44" s="206">
        <f t="shared" si="2"/>
        <v>4.3341620416685709</v>
      </c>
      <c r="H44" s="205">
        <v>316503.96399999998</v>
      </c>
      <c r="I44" s="206">
        <f t="shared" si="3"/>
        <v>3.5754729624862409</v>
      </c>
      <c r="J44" s="205">
        <v>141003.70800000001</v>
      </c>
      <c r="K44" s="205">
        <v>128296.93099999998</v>
      </c>
      <c r="L44" s="205"/>
      <c r="M44" s="179" t="s">
        <v>922</v>
      </c>
    </row>
    <row r="45" spans="1:13">
      <c r="A45" s="179" t="s">
        <v>741</v>
      </c>
      <c r="B45" s="205">
        <v>375.69600000000003</v>
      </c>
      <c r="C45" s="206">
        <f t="shared" si="0"/>
        <v>4.2475624999066004E-3</v>
      </c>
      <c r="D45" s="205" t="s">
        <v>742</v>
      </c>
      <c r="E45" s="206" t="str">
        <f t="shared" si="1"/>
        <v>x</v>
      </c>
      <c r="F45" s="205">
        <v>725.32799999999997</v>
      </c>
      <c r="G45" s="206">
        <f t="shared" si="2"/>
        <v>1.0095024627374081E-2</v>
      </c>
      <c r="H45" s="205">
        <v>1089.452</v>
      </c>
      <c r="I45" s="206">
        <f t="shared" si="3"/>
        <v>1.2307290312252016E-2</v>
      </c>
      <c r="J45" s="205">
        <v>349.63199999999995</v>
      </c>
      <c r="K45" s="205">
        <v>1089.452</v>
      </c>
      <c r="L45" s="205"/>
      <c r="M45" s="179" t="s">
        <v>950</v>
      </c>
    </row>
    <row r="46" spans="1:13">
      <c r="A46" s="179" t="s">
        <v>743</v>
      </c>
      <c r="B46" s="205">
        <v>56.853000000000002</v>
      </c>
      <c r="C46" s="206">
        <f t="shared" si="0"/>
        <v>6.4277147163448612E-4</v>
      </c>
      <c r="D46" s="205">
        <v>24.050999999999998</v>
      </c>
      <c r="E46" s="206">
        <f t="shared" si="1"/>
        <v>2.4970489952115147E-4</v>
      </c>
      <c r="F46" s="205">
        <v>67556.123000000007</v>
      </c>
      <c r="G46" s="206">
        <f t="shared" si="2"/>
        <v>0.94023769303668503</v>
      </c>
      <c r="H46" s="205">
        <v>258166.524</v>
      </c>
      <c r="I46" s="206">
        <f t="shared" si="3"/>
        <v>2.9164482324810801</v>
      </c>
      <c r="J46" s="205">
        <v>67499.27</v>
      </c>
      <c r="K46" s="205">
        <v>258142.473</v>
      </c>
      <c r="L46" s="205"/>
      <c r="M46" s="179" t="s">
        <v>951</v>
      </c>
    </row>
    <row r="47" spans="1:13">
      <c r="A47" s="179" t="s">
        <v>712</v>
      </c>
      <c r="B47" s="205">
        <v>8450.3580000000002</v>
      </c>
      <c r="C47" s="206">
        <f t="shared" si="0"/>
        <v>9.5538477257106097E-2</v>
      </c>
      <c r="D47" s="205">
        <v>10524.83</v>
      </c>
      <c r="E47" s="206">
        <f t="shared" si="1"/>
        <v>0.10927203100192094</v>
      </c>
      <c r="F47" s="205">
        <v>4692.6289999999999</v>
      </c>
      <c r="G47" s="206">
        <f t="shared" si="2"/>
        <v>6.5311425068561815E-2</v>
      </c>
      <c r="H47" s="205">
        <v>6624.585</v>
      </c>
      <c r="I47" s="206">
        <f t="shared" si="3"/>
        <v>7.4836423076179603E-2</v>
      </c>
      <c r="J47" s="205">
        <v>-3757.7290000000003</v>
      </c>
      <c r="K47" s="205">
        <v>-3900.2449999999999</v>
      </c>
      <c r="L47" s="205"/>
      <c r="M47" s="179" t="s">
        <v>923</v>
      </c>
    </row>
    <row r="48" spans="1:13">
      <c r="A48" s="179" t="s">
        <v>713</v>
      </c>
      <c r="B48" s="205">
        <v>48.37</v>
      </c>
      <c r="C48" s="206">
        <f t="shared" si="0"/>
        <v>5.4686394883225319E-4</v>
      </c>
      <c r="D48" s="205">
        <v>44.555</v>
      </c>
      <c r="E48" s="206">
        <f t="shared" si="1"/>
        <v>4.6258375111907631E-4</v>
      </c>
      <c r="F48" s="205">
        <v>84.186000000000007</v>
      </c>
      <c r="G48" s="206">
        <f t="shared" si="2"/>
        <v>1.1716902467299132E-3</v>
      </c>
      <c r="H48" s="205">
        <v>67.887</v>
      </c>
      <c r="I48" s="206">
        <f t="shared" si="3"/>
        <v>7.6690392732112352E-4</v>
      </c>
      <c r="J48" s="205">
        <v>35.81600000000001</v>
      </c>
      <c r="K48" s="205">
        <v>23.332000000000001</v>
      </c>
      <c r="L48" s="205"/>
      <c r="M48" s="179" t="s">
        <v>924</v>
      </c>
    </row>
    <row r="49" spans="1:13">
      <c r="A49" s="179" t="s">
        <v>744</v>
      </c>
      <c r="B49" s="205">
        <v>8695.67</v>
      </c>
      <c r="C49" s="206">
        <f t="shared" si="0"/>
        <v>9.831193785284599E-2</v>
      </c>
      <c r="D49" s="205">
        <v>10178.628000000001</v>
      </c>
      <c r="E49" s="206">
        <f t="shared" si="1"/>
        <v>0.10567765506644959</v>
      </c>
      <c r="F49" s="205">
        <v>3885.8609999999999</v>
      </c>
      <c r="G49" s="206">
        <f t="shared" si="2"/>
        <v>5.4082928679924772E-2</v>
      </c>
      <c r="H49" s="205">
        <v>8256.9</v>
      </c>
      <c r="I49" s="206">
        <f t="shared" si="3"/>
        <v>9.3276312659239385E-2</v>
      </c>
      <c r="J49" s="205">
        <v>-4809.8090000000002</v>
      </c>
      <c r="K49" s="205">
        <v>-1921.728000000001</v>
      </c>
      <c r="L49" s="205"/>
      <c r="M49" s="179" t="s">
        <v>952</v>
      </c>
    </row>
    <row r="50" spans="1:13">
      <c r="A50" s="179" t="s">
        <v>745</v>
      </c>
      <c r="B50" s="205">
        <v>1.613</v>
      </c>
      <c r="C50" s="206">
        <f t="shared" si="0"/>
        <v>1.8236335527525834E-5</v>
      </c>
      <c r="D50" s="205">
        <v>6.3929999999999998</v>
      </c>
      <c r="E50" s="206">
        <f t="shared" si="1"/>
        <v>6.6374097652435304E-5</v>
      </c>
      <c r="F50" s="205">
        <v>766.41600000000005</v>
      </c>
      <c r="G50" s="206">
        <f t="shared" si="2"/>
        <v>1.0666882286101645E-2</v>
      </c>
      <c r="H50" s="205">
        <v>383.68200000000002</v>
      </c>
      <c r="I50" s="206">
        <f t="shared" si="3"/>
        <v>4.3343678854924116E-3</v>
      </c>
      <c r="J50" s="205">
        <v>764.803</v>
      </c>
      <c r="K50" s="205">
        <v>377.28900000000004</v>
      </c>
      <c r="L50" s="205"/>
      <c r="M50" s="179" t="s">
        <v>953</v>
      </c>
    </row>
    <row r="51" spans="1:13">
      <c r="A51" s="179" t="s">
        <v>746</v>
      </c>
      <c r="B51" s="205">
        <v>2406.9929999999999</v>
      </c>
      <c r="C51" s="206">
        <f t="shared" si="0"/>
        <v>2.7213101029389945E-2</v>
      </c>
      <c r="D51" s="205">
        <v>1246.2650000000001</v>
      </c>
      <c r="E51" s="206">
        <f t="shared" si="1"/>
        <v>1.293910758811392E-2</v>
      </c>
      <c r="F51" s="205">
        <v>8421.0110000000004</v>
      </c>
      <c r="G51" s="206">
        <f t="shared" si="2"/>
        <v>0.1172025806702458</v>
      </c>
      <c r="H51" s="205">
        <v>10851.717000000001</v>
      </c>
      <c r="I51" s="206">
        <f t="shared" si="3"/>
        <v>0.12258936741169002</v>
      </c>
      <c r="J51" s="205">
        <v>6014.018</v>
      </c>
      <c r="K51" s="205">
        <v>9605.4520000000011</v>
      </c>
      <c r="L51" s="205"/>
      <c r="M51" s="179" t="s">
        <v>954</v>
      </c>
    </row>
    <row r="52" spans="1:13">
      <c r="A52" s="179" t="s">
        <v>714</v>
      </c>
      <c r="B52" s="205">
        <v>99798.202999999994</v>
      </c>
      <c r="C52" s="206">
        <f t="shared" si="0"/>
        <v>1.1283034810614601</v>
      </c>
      <c r="D52" s="205">
        <v>15512.498</v>
      </c>
      <c r="E52" s="206">
        <f t="shared" si="1"/>
        <v>0.16105553841470471</v>
      </c>
      <c r="F52" s="205">
        <v>77191.490000000005</v>
      </c>
      <c r="G52" s="206">
        <f t="shared" si="2"/>
        <v>1.074341529037484</v>
      </c>
      <c r="H52" s="205">
        <v>114724.86</v>
      </c>
      <c r="I52" s="206">
        <f t="shared" si="3"/>
        <v>1.296020529635513</v>
      </c>
      <c r="J52" s="205">
        <v>-22606.712999999989</v>
      </c>
      <c r="K52" s="205">
        <v>99212.361999999994</v>
      </c>
      <c r="L52" s="205"/>
      <c r="M52" s="179" t="s">
        <v>925</v>
      </c>
    </row>
    <row r="53" spans="1:13">
      <c r="A53" s="179" t="s">
        <v>747</v>
      </c>
      <c r="B53" s="205">
        <v>250416.66899999999</v>
      </c>
      <c r="C53" s="206">
        <f t="shared" si="0"/>
        <v>2.8311732161000478</v>
      </c>
      <c r="D53" s="205">
        <v>450769.49900000001</v>
      </c>
      <c r="E53" s="206">
        <f t="shared" si="1"/>
        <v>4.6800279595440859</v>
      </c>
      <c r="F53" s="205">
        <v>83426.879000000001</v>
      </c>
      <c r="G53" s="206">
        <f t="shared" si="2"/>
        <v>1.1611248953438411</v>
      </c>
      <c r="H53" s="205">
        <v>83100.678</v>
      </c>
      <c r="I53" s="206">
        <f t="shared" si="3"/>
        <v>0.93876937147389161</v>
      </c>
      <c r="J53" s="205">
        <v>-166989.78999999998</v>
      </c>
      <c r="K53" s="205">
        <v>-367668.821</v>
      </c>
      <c r="L53" s="205"/>
      <c r="M53" s="179" t="s">
        <v>955</v>
      </c>
    </row>
    <row r="54" spans="1:13">
      <c r="A54" s="179" t="s">
        <v>748</v>
      </c>
      <c r="B54" s="205">
        <v>379.09</v>
      </c>
      <c r="C54" s="206">
        <f t="shared" si="0"/>
        <v>4.2859345537072336E-3</v>
      </c>
      <c r="D54" s="205">
        <v>393.01400000000001</v>
      </c>
      <c r="E54" s="206">
        <f t="shared" si="1"/>
        <v>4.0803925566673246E-3</v>
      </c>
      <c r="F54" s="205">
        <v>988.23800000000006</v>
      </c>
      <c r="G54" s="206">
        <f t="shared" si="2"/>
        <v>1.3754173212266598E-2</v>
      </c>
      <c r="H54" s="205">
        <v>646.505</v>
      </c>
      <c r="I54" s="206">
        <f t="shared" si="3"/>
        <v>7.3034192633750633E-3</v>
      </c>
      <c r="J54" s="205">
        <v>609.14800000000014</v>
      </c>
      <c r="K54" s="205">
        <v>253.49099999999999</v>
      </c>
      <c r="L54" s="205"/>
      <c r="M54" s="179" t="s">
        <v>956</v>
      </c>
    </row>
    <row r="55" spans="1:13">
      <c r="A55" s="179" t="s">
        <v>749</v>
      </c>
      <c r="B55" s="205">
        <v>353173.636</v>
      </c>
      <c r="C55" s="206">
        <f t="shared" si="0"/>
        <v>3.9929280381725212</v>
      </c>
      <c r="D55" s="205">
        <v>549669.94400000002</v>
      </c>
      <c r="E55" s="206">
        <f t="shared" si="1"/>
        <v>5.70684288122394</v>
      </c>
      <c r="F55" s="205">
        <v>238695.378</v>
      </c>
      <c r="G55" s="206">
        <f t="shared" si="2"/>
        <v>3.3221324964021317</v>
      </c>
      <c r="H55" s="205">
        <v>305548.79800000001</v>
      </c>
      <c r="I55" s="206">
        <f t="shared" si="3"/>
        <v>3.4517149553588853</v>
      </c>
      <c r="J55" s="205">
        <v>-114478.258</v>
      </c>
      <c r="K55" s="205">
        <v>-244121.14600000001</v>
      </c>
      <c r="L55" s="205"/>
      <c r="M55" s="179" t="s">
        <v>957</v>
      </c>
    </row>
    <row r="56" spans="1:13">
      <c r="A56" s="179" t="s">
        <v>750</v>
      </c>
      <c r="B56" s="205">
        <v>132042.15299999999</v>
      </c>
      <c r="C56" s="206">
        <f t="shared" si="0"/>
        <v>1.4928487327246756</v>
      </c>
      <c r="D56" s="205">
        <v>177367.174</v>
      </c>
      <c r="E56" s="206">
        <f t="shared" si="1"/>
        <v>1.8414807019259323</v>
      </c>
      <c r="F56" s="205">
        <v>12171.939</v>
      </c>
      <c r="G56" s="206">
        <f t="shared" si="2"/>
        <v>0.16940752868756626</v>
      </c>
      <c r="H56" s="205">
        <v>16628.044000000002</v>
      </c>
      <c r="I56" s="206">
        <f t="shared" si="3"/>
        <v>0.18784321368256726</v>
      </c>
      <c r="J56" s="205">
        <v>-119870.21399999999</v>
      </c>
      <c r="K56" s="205">
        <v>-160739.13</v>
      </c>
      <c r="L56" s="205"/>
      <c r="M56" s="179" t="s">
        <v>958</v>
      </c>
    </row>
    <row r="57" spans="1:13">
      <c r="A57" s="179" t="s">
        <v>751</v>
      </c>
      <c r="B57" s="205" t="s">
        <v>742</v>
      </c>
      <c r="C57" s="206" t="str">
        <f t="shared" si="0"/>
        <v>x</v>
      </c>
      <c r="D57" s="205" t="s">
        <v>726</v>
      </c>
      <c r="E57" s="206" t="str">
        <f t="shared" si="1"/>
        <v>x</v>
      </c>
      <c r="F57" s="205">
        <v>1.444</v>
      </c>
      <c r="G57" s="206">
        <f t="shared" si="2"/>
        <v>2.0097411877010363E-5</v>
      </c>
      <c r="H57" s="205">
        <v>2.13</v>
      </c>
      <c r="I57" s="206">
        <f t="shared" si="3"/>
        <v>2.4062123310707393E-5</v>
      </c>
      <c r="J57" s="205">
        <v>1.444</v>
      </c>
      <c r="K57" s="205">
        <v>1.6619999999999999</v>
      </c>
      <c r="L57" s="205"/>
      <c r="M57" s="179" t="s">
        <v>959</v>
      </c>
    </row>
    <row r="58" spans="1:13">
      <c r="A58" s="179" t="s">
        <v>752</v>
      </c>
      <c r="B58" s="205">
        <v>69.646000000000001</v>
      </c>
      <c r="C58" s="206">
        <f t="shared" si="0"/>
        <v>7.8740720654064727E-4</v>
      </c>
      <c r="D58" s="205">
        <v>25.126999999999999</v>
      </c>
      <c r="E58" s="206">
        <f t="shared" si="1"/>
        <v>2.6087626336817482E-4</v>
      </c>
      <c r="F58" s="205">
        <v>1010.135</v>
      </c>
      <c r="G58" s="206">
        <f t="shared" si="2"/>
        <v>1.4058932926858631E-2</v>
      </c>
      <c r="H58" s="205">
        <v>509.39299999999997</v>
      </c>
      <c r="I58" s="206">
        <f t="shared" si="3"/>
        <v>5.7544963284559495E-3</v>
      </c>
      <c r="J58" s="205">
        <v>940.48900000000003</v>
      </c>
      <c r="K58" s="205">
        <v>484.26599999999996</v>
      </c>
      <c r="L58" s="205"/>
      <c r="M58" s="179" t="s">
        <v>960</v>
      </c>
    </row>
    <row r="59" spans="1:13">
      <c r="A59" s="179" t="s">
        <v>753</v>
      </c>
      <c r="B59" s="205">
        <v>15078.751</v>
      </c>
      <c r="C59" s="206">
        <f t="shared" si="0"/>
        <v>0.17047809210912315</v>
      </c>
      <c r="D59" s="205">
        <v>39041.364999999998</v>
      </c>
      <c r="E59" s="206">
        <f t="shared" si="1"/>
        <v>0.40533949209985448</v>
      </c>
      <c r="F59" s="205">
        <v>8388.348</v>
      </c>
      <c r="G59" s="206">
        <f t="shared" si="2"/>
        <v>0.11674798111059288</v>
      </c>
      <c r="H59" s="205">
        <v>11235.987999999999</v>
      </c>
      <c r="I59" s="206">
        <f t="shared" si="3"/>
        <v>0.12693038909560025</v>
      </c>
      <c r="J59" s="205">
        <v>-6690.4030000000002</v>
      </c>
      <c r="K59" s="205">
        <v>-27805.377</v>
      </c>
      <c r="L59" s="205"/>
      <c r="M59" s="179" t="s">
        <v>961</v>
      </c>
    </row>
    <row r="60" spans="1:13">
      <c r="A60" s="179" t="s">
        <v>754</v>
      </c>
      <c r="B60" s="205" t="s">
        <v>742</v>
      </c>
      <c r="C60" s="206" t="str">
        <f t="shared" si="0"/>
        <v>x</v>
      </c>
      <c r="D60" s="205">
        <v>440855.674</v>
      </c>
      <c r="E60" s="206">
        <f t="shared" si="1"/>
        <v>4.5770995708910034</v>
      </c>
      <c r="F60" s="205" t="s">
        <v>742</v>
      </c>
      <c r="G60" s="206" t="str">
        <f t="shared" si="2"/>
        <v>x</v>
      </c>
      <c r="H60" s="205">
        <v>1602001.382</v>
      </c>
      <c r="I60" s="206">
        <f t="shared" si="3"/>
        <v>18.097443566951952</v>
      </c>
      <c r="J60" s="205" t="s">
        <v>742</v>
      </c>
      <c r="K60" s="205">
        <v>1161145.7080000001</v>
      </c>
      <c r="L60" s="205"/>
      <c r="M60" s="179" t="s">
        <v>962</v>
      </c>
    </row>
    <row r="61" spans="1:13">
      <c r="A61" s="179" t="s">
        <v>755</v>
      </c>
      <c r="B61" s="205">
        <v>1678006.3910000003</v>
      </c>
      <c r="C61" s="206">
        <f t="shared" si="0"/>
        <v>18.97128801215667</v>
      </c>
      <c r="D61" s="205">
        <v>1429596.7000000007</v>
      </c>
      <c r="E61" s="206">
        <f t="shared" si="1"/>
        <v>14.842513838479476</v>
      </c>
      <c r="F61" s="205">
        <v>1443072.0999999996</v>
      </c>
      <c r="G61" s="206">
        <f t="shared" si="2"/>
        <v>20.084497480555598</v>
      </c>
      <c r="H61" s="205">
        <v>1801534.5990000002</v>
      </c>
      <c r="I61" s="206">
        <f t="shared" si="3"/>
        <v>20.351524727532304</v>
      </c>
      <c r="J61" s="205">
        <v>-234934.29100000067</v>
      </c>
      <c r="K61" s="205">
        <v>371937.89899999951</v>
      </c>
      <c r="L61" s="205"/>
      <c r="M61" s="179" t="s">
        <v>755</v>
      </c>
    </row>
    <row r="62" spans="1:13">
      <c r="A62" s="179" t="s">
        <v>717</v>
      </c>
      <c r="B62" s="205">
        <v>301568.54200000002</v>
      </c>
      <c r="C62" s="206">
        <f t="shared" si="0"/>
        <v>3.4094886028882616</v>
      </c>
      <c r="D62" s="205">
        <v>66780.850000000006</v>
      </c>
      <c r="E62" s="206">
        <f t="shared" si="1"/>
        <v>0.69333938044934063</v>
      </c>
      <c r="F62" s="205">
        <v>430691.18400000001</v>
      </c>
      <c r="G62" s="206">
        <f t="shared" si="2"/>
        <v>5.9943061749620892</v>
      </c>
      <c r="H62" s="205">
        <v>418459.97200000001</v>
      </c>
      <c r="I62" s="206">
        <f t="shared" si="3"/>
        <v>4.7272466886662743</v>
      </c>
      <c r="J62" s="205">
        <v>129122.64199999999</v>
      </c>
      <c r="K62" s="205">
        <v>351679.12199999997</v>
      </c>
      <c r="L62" s="205"/>
      <c r="M62" s="179" t="s">
        <v>928</v>
      </c>
    </row>
    <row r="63" spans="1:13">
      <c r="A63" s="179" t="s">
        <v>756</v>
      </c>
      <c r="B63" s="205">
        <v>0.93600000000000005</v>
      </c>
      <c r="C63" s="206">
        <f t="shared" si="0"/>
        <v>1.0582275296815983E-5</v>
      </c>
      <c r="D63" s="205">
        <v>80.796999999999997</v>
      </c>
      <c r="E63" s="206">
        <f t="shared" si="1"/>
        <v>8.3885937244232987E-4</v>
      </c>
      <c r="F63" s="205">
        <v>4231.6170000000002</v>
      </c>
      <c r="G63" s="206">
        <f t="shared" si="2"/>
        <v>5.8895117558697342E-2</v>
      </c>
      <c r="H63" s="205">
        <v>4085.5039999999999</v>
      </c>
      <c r="I63" s="206">
        <f t="shared" si="3"/>
        <v>4.6153005180463995E-2</v>
      </c>
      <c r="J63" s="205">
        <v>4230.6810000000005</v>
      </c>
      <c r="K63" s="205">
        <v>4004.7069999999999</v>
      </c>
      <c r="L63" s="205"/>
      <c r="M63" s="179" t="s">
        <v>963</v>
      </c>
    </row>
    <row r="64" spans="1:13">
      <c r="A64" s="179" t="s">
        <v>757</v>
      </c>
      <c r="B64" s="205" t="s">
        <v>742</v>
      </c>
      <c r="C64" s="206" t="str">
        <f t="shared" si="0"/>
        <v>x</v>
      </c>
      <c r="D64" s="205">
        <v>0.93799999999999994</v>
      </c>
      <c r="E64" s="206">
        <f t="shared" si="1"/>
        <v>9.7386052867173955E-6</v>
      </c>
      <c r="F64" s="205">
        <v>738.46699999999998</v>
      </c>
      <c r="G64" s="206">
        <f t="shared" si="2"/>
        <v>1.027789159042951E-2</v>
      </c>
      <c r="H64" s="205">
        <v>1452.1990000000001</v>
      </c>
      <c r="I64" s="206">
        <f t="shared" si="3"/>
        <v>1.6405160286237546E-2</v>
      </c>
      <c r="J64" s="205">
        <v>738.46699999999998</v>
      </c>
      <c r="K64" s="205">
        <v>1451.261</v>
      </c>
      <c r="L64" s="205"/>
      <c r="M64" s="179" t="s">
        <v>964</v>
      </c>
    </row>
    <row r="65" spans="1:13">
      <c r="A65" s="179" t="s">
        <v>758</v>
      </c>
      <c r="B65" s="205">
        <v>697.52599999999995</v>
      </c>
      <c r="C65" s="206">
        <f t="shared" si="0"/>
        <v>7.8861241011611797E-3</v>
      </c>
      <c r="D65" s="205">
        <v>2009.7729999999999</v>
      </c>
      <c r="E65" s="206">
        <f t="shared" si="1"/>
        <v>2.0866083116100085E-2</v>
      </c>
      <c r="F65" s="205">
        <v>2134.7669999999998</v>
      </c>
      <c r="G65" s="206">
        <f t="shared" si="2"/>
        <v>2.9711420817485998E-2</v>
      </c>
      <c r="H65" s="205">
        <v>9953.6820000000007</v>
      </c>
      <c r="I65" s="206">
        <f t="shared" si="3"/>
        <v>0.11244447121106509</v>
      </c>
      <c r="J65" s="205">
        <v>1437.241</v>
      </c>
      <c r="K65" s="205">
        <v>7943.9090000000006</v>
      </c>
      <c r="L65" s="205"/>
      <c r="M65" s="179" t="s">
        <v>965</v>
      </c>
    </row>
    <row r="66" spans="1:13">
      <c r="A66" s="179" t="s">
        <v>759</v>
      </c>
      <c r="B66" s="205" t="s">
        <v>742</v>
      </c>
      <c r="C66" s="206" t="str">
        <f t="shared" si="0"/>
        <v>x</v>
      </c>
      <c r="D66" s="205">
        <v>1.097</v>
      </c>
      <c r="E66" s="206">
        <f t="shared" si="1"/>
        <v>1.1389392323591666E-5</v>
      </c>
      <c r="F66" s="205">
        <v>42.244999999999997</v>
      </c>
      <c r="G66" s="206">
        <f t="shared" si="2"/>
        <v>5.8796064040464186E-4</v>
      </c>
      <c r="H66" s="205">
        <v>50.488</v>
      </c>
      <c r="I66" s="206">
        <f t="shared" si="3"/>
        <v>5.7035139986431687E-4</v>
      </c>
      <c r="J66" s="205">
        <v>42.244999999999997</v>
      </c>
      <c r="K66" s="205">
        <v>49.390999999999998</v>
      </c>
      <c r="L66" s="205"/>
      <c r="M66" s="179" t="s">
        <v>966</v>
      </c>
    </row>
    <row r="67" spans="1:13">
      <c r="A67" s="179" t="s">
        <v>760</v>
      </c>
      <c r="B67" s="205">
        <v>98247.510999999999</v>
      </c>
      <c r="C67" s="206">
        <f t="shared" si="0"/>
        <v>1.1107715904155517</v>
      </c>
      <c r="D67" s="205">
        <v>51595.896999999997</v>
      </c>
      <c r="E67" s="206">
        <f t="shared" si="1"/>
        <v>0.53568451524213878</v>
      </c>
      <c r="F67" s="205">
        <v>2709.116</v>
      </c>
      <c r="G67" s="206">
        <f t="shared" si="2"/>
        <v>3.770513855581635E-2</v>
      </c>
      <c r="H67" s="205">
        <v>1559.837</v>
      </c>
      <c r="I67" s="206">
        <f t="shared" si="3"/>
        <v>1.7621122177748305E-2</v>
      </c>
      <c r="J67" s="205">
        <v>-95538.395000000004</v>
      </c>
      <c r="K67" s="205">
        <v>-50036.06</v>
      </c>
      <c r="L67" s="205"/>
      <c r="M67" s="179" t="s">
        <v>967</v>
      </c>
    </row>
    <row r="68" spans="1:13">
      <c r="A68" s="179" t="s">
        <v>761</v>
      </c>
      <c r="B68" s="205">
        <v>546.79399999999998</v>
      </c>
      <c r="C68" s="206">
        <f t="shared" si="0"/>
        <v>6.1819707677854682E-3</v>
      </c>
      <c r="D68" s="205">
        <v>1401.9860000000001</v>
      </c>
      <c r="E68" s="206">
        <f t="shared" si="1"/>
        <v>1.4555851035718312E-2</v>
      </c>
      <c r="F68" s="205">
        <v>433.68</v>
      </c>
      <c r="G68" s="206">
        <f t="shared" si="2"/>
        <v>6.0359041432284316E-3</v>
      </c>
      <c r="H68" s="205">
        <v>39.996000000000002</v>
      </c>
      <c r="I68" s="206">
        <f t="shared" si="3"/>
        <v>4.5182567320894507E-4</v>
      </c>
      <c r="J68" s="205">
        <v>-113.11399999999998</v>
      </c>
      <c r="K68" s="205">
        <v>-1361.99</v>
      </c>
      <c r="L68" s="205"/>
      <c r="M68" s="179" t="s">
        <v>968</v>
      </c>
    </row>
    <row r="69" spans="1:13">
      <c r="A69" s="179" t="s">
        <v>718</v>
      </c>
      <c r="B69" s="205">
        <v>1777.5260000000001</v>
      </c>
      <c r="C69" s="206">
        <f t="shared" si="0"/>
        <v>2.0096441751333467E-2</v>
      </c>
      <c r="D69" s="205">
        <v>1467.72</v>
      </c>
      <c r="E69" s="206">
        <f t="shared" si="1"/>
        <v>1.5238321696610721E-2</v>
      </c>
      <c r="F69" s="205">
        <v>3215.855</v>
      </c>
      <c r="G69" s="206">
        <f t="shared" si="2"/>
        <v>4.4757868747744574E-2</v>
      </c>
      <c r="H69" s="205">
        <v>5371.62</v>
      </c>
      <c r="I69" s="206">
        <f t="shared" si="3"/>
        <v>6.0681963764442279E-2</v>
      </c>
      <c r="J69" s="205">
        <v>1438.329</v>
      </c>
      <c r="K69" s="205">
        <v>3903.8999999999996</v>
      </c>
      <c r="L69" s="205"/>
      <c r="M69" s="179" t="s">
        <v>929</v>
      </c>
    </row>
    <row r="70" spans="1:13">
      <c r="A70" s="179" t="s">
        <v>762</v>
      </c>
      <c r="B70" s="205">
        <v>13980.308999999999</v>
      </c>
      <c r="C70" s="206">
        <f t="shared" si="0"/>
        <v>0.15805927197922451</v>
      </c>
      <c r="D70" s="205">
        <v>16949.971000000001</v>
      </c>
      <c r="E70" s="206">
        <f t="shared" si="1"/>
        <v>0.17597982642889826</v>
      </c>
      <c r="F70" s="205">
        <v>23341.269</v>
      </c>
      <c r="G70" s="206">
        <f t="shared" si="2"/>
        <v>0.32486087037748884</v>
      </c>
      <c r="H70" s="205">
        <v>23413.677</v>
      </c>
      <c r="I70" s="206">
        <f t="shared" si="3"/>
        <v>0.26449895921646649</v>
      </c>
      <c r="J70" s="205">
        <v>9360.9600000000009</v>
      </c>
      <c r="K70" s="205">
        <v>6463.7059999999983</v>
      </c>
      <c r="L70" s="205"/>
      <c r="M70" s="179" t="s">
        <v>969</v>
      </c>
    </row>
    <row r="71" spans="1:13">
      <c r="A71" s="179" t="s">
        <v>763</v>
      </c>
      <c r="B71" s="205">
        <v>5358.9309999999996</v>
      </c>
      <c r="C71" s="206">
        <f t="shared" si="0"/>
        <v>6.0587268310514281E-2</v>
      </c>
      <c r="D71" s="205">
        <v>5018.6130000000003</v>
      </c>
      <c r="E71" s="206">
        <f t="shared" si="1"/>
        <v>5.2104787946469784E-2</v>
      </c>
      <c r="F71" s="205">
        <v>13967.84</v>
      </c>
      <c r="G71" s="206">
        <f t="shared" si="2"/>
        <v>0.19440265478682855</v>
      </c>
      <c r="H71" s="205">
        <v>14093.22</v>
      </c>
      <c r="I71" s="206">
        <f t="shared" si="3"/>
        <v>0.15920788614315853</v>
      </c>
      <c r="J71" s="205">
        <v>8608.9089999999997</v>
      </c>
      <c r="K71" s="205">
        <v>9074.607</v>
      </c>
      <c r="L71" s="205"/>
      <c r="M71" s="179" t="s">
        <v>970</v>
      </c>
    </row>
    <row r="72" spans="1:13">
      <c r="A72" s="179" t="s">
        <v>731</v>
      </c>
      <c r="B72" s="205">
        <v>4075.8380000000002</v>
      </c>
      <c r="C72" s="206">
        <f t="shared" si="0"/>
        <v>4.6080811732076774E-2</v>
      </c>
      <c r="D72" s="205">
        <v>4080.2109999999998</v>
      </c>
      <c r="E72" s="206">
        <f t="shared" si="1"/>
        <v>4.2362008971772357E-2</v>
      </c>
      <c r="F72" s="205">
        <v>145678.82699999999</v>
      </c>
      <c r="G72" s="206">
        <f t="shared" si="2"/>
        <v>2.027539742367547</v>
      </c>
      <c r="H72" s="205">
        <v>134890.17000000001</v>
      </c>
      <c r="I72" s="206">
        <f t="shared" si="3"/>
        <v>1.5238234290808843</v>
      </c>
      <c r="J72" s="205">
        <v>141602.989</v>
      </c>
      <c r="K72" s="205">
        <v>130809.95900000002</v>
      </c>
      <c r="L72" s="205"/>
      <c r="M72" s="179" t="s">
        <v>971</v>
      </c>
    </row>
    <row r="73" spans="1:13">
      <c r="A73" s="179" t="s">
        <v>764</v>
      </c>
      <c r="B73" s="205" t="s">
        <v>742</v>
      </c>
      <c r="C73" s="206" t="str">
        <f t="shared" si="0"/>
        <v>x</v>
      </c>
      <c r="D73" s="205">
        <v>15.289</v>
      </c>
      <c r="E73" s="206">
        <f t="shared" si="1"/>
        <v>1.5873511325013035E-4</v>
      </c>
      <c r="F73" s="205">
        <v>61.811999999999998</v>
      </c>
      <c r="G73" s="206">
        <f t="shared" si="2"/>
        <v>8.6029170563834106E-4</v>
      </c>
      <c r="H73" s="205">
        <v>138.40199999999999</v>
      </c>
      <c r="I73" s="206">
        <f t="shared" si="3"/>
        <v>1.5634957701636267E-3</v>
      </c>
      <c r="J73" s="205">
        <v>61.811999999999998</v>
      </c>
      <c r="K73" s="205">
        <v>123.11299999999999</v>
      </c>
      <c r="L73" s="205"/>
      <c r="M73" s="179" t="s">
        <v>972</v>
      </c>
    </row>
    <row r="74" spans="1:13">
      <c r="A74" s="179" t="s">
        <v>719</v>
      </c>
      <c r="B74" s="205">
        <v>228872.59</v>
      </c>
      <c r="C74" s="206">
        <f t="shared" si="0"/>
        <v>2.5875990975163381</v>
      </c>
      <c r="D74" s="205">
        <v>134883.481</v>
      </c>
      <c r="E74" s="206">
        <f t="shared" si="1"/>
        <v>1.4004018988885345</v>
      </c>
      <c r="F74" s="205">
        <v>86216.063999999998</v>
      </c>
      <c r="G74" s="206">
        <f t="shared" si="2"/>
        <v>1.1999444242539377</v>
      </c>
      <c r="H74" s="205">
        <v>104528.77499999999</v>
      </c>
      <c r="I74" s="206">
        <f t="shared" si="3"/>
        <v>1.1808376871207458</v>
      </c>
      <c r="J74" s="205">
        <v>-142656.52600000001</v>
      </c>
      <c r="K74" s="205">
        <v>-30354.706000000006</v>
      </c>
      <c r="L74" s="205"/>
      <c r="M74" s="179" t="s">
        <v>930</v>
      </c>
    </row>
    <row r="75" spans="1:13">
      <c r="A75" s="179" t="s">
        <v>765</v>
      </c>
      <c r="B75" s="205">
        <v>28056.567999999999</v>
      </c>
      <c r="C75" s="206">
        <f t="shared" si="0"/>
        <v>0.3172033402348694</v>
      </c>
      <c r="D75" s="205">
        <v>69518.133000000002</v>
      </c>
      <c r="E75" s="206">
        <f t="shared" si="1"/>
        <v>0.72175869675535509</v>
      </c>
      <c r="F75" s="205">
        <v>84568.872000000003</v>
      </c>
      <c r="G75" s="206">
        <f t="shared" si="2"/>
        <v>1.1770190114668762</v>
      </c>
      <c r="H75" s="205">
        <v>94908.631999999998</v>
      </c>
      <c r="I75" s="206">
        <f t="shared" si="3"/>
        <v>1.0721611297814788</v>
      </c>
      <c r="J75" s="205">
        <v>56512.304000000004</v>
      </c>
      <c r="K75" s="205">
        <v>25390.498999999996</v>
      </c>
      <c r="L75" s="205"/>
      <c r="M75" s="179" t="s">
        <v>973</v>
      </c>
    </row>
    <row r="76" spans="1:13">
      <c r="A76" s="179" t="s">
        <v>766</v>
      </c>
      <c r="B76" s="205" t="s">
        <v>742</v>
      </c>
      <c r="C76" s="206" t="str">
        <f t="shared" si="0"/>
        <v>x</v>
      </c>
      <c r="D76" s="205" t="s">
        <v>742</v>
      </c>
      <c r="E76" s="206" t="str">
        <f t="shared" si="1"/>
        <v>x</v>
      </c>
      <c r="F76" s="205" t="s">
        <v>742</v>
      </c>
      <c r="G76" s="206" t="str">
        <f t="shared" si="2"/>
        <v>x</v>
      </c>
      <c r="H76" s="205" t="s">
        <v>726</v>
      </c>
      <c r="I76" s="206" t="str">
        <f t="shared" si="3"/>
        <v>x</v>
      </c>
      <c r="J76" s="205" t="s">
        <v>742</v>
      </c>
      <c r="K76" s="205" t="s">
        <v>726</v>
      </c>
      <c r="L76" s="205"/>
      <c r="M76" s="179" t="s">
        <v>974</v>
      </c>
    </row>
    <row r="77" spans="1:13">
      <c r="A77" s="179" t="s">
        <v>767</v>
      </c>
      <c r="B77" s="205" t="s">
        <v>742</v>
      </c>
      <c r="C77" s="206" t="str">
        <f t="shared" si="0"/>
        <v>x</v>
      </c>
      <c r="D77" s="205" t="s">
        <v>742</v>
      </c>
      <c r="E77" s="206" t="str">
        <f t="shared" si="1"/>
        <v>x</v>
      </c>
      <c r="F77" s="205">
        <v>118.15600000000001</v>
      </c>
      <c r="G77" s="206">
        <f t="shared" si="2"/>
        <v>1.644480469349056E-3</v>
      </c>
      <c r="H77" s="205">
        <v>36.479999999999997</v>
      </c>
      <c r="I77" s="206">
        <f t="shared" si="3"/>
        <v>4.1210622458901674E-4</v>
      </c>
      <c r="J77" s="205">
        <v>118.15600000000001</v>
      </c>
      <c r="K77" s="205">
        <v>36.479999999999997</v>
      </c>
      <c r="L77" s="205"/>
      <c r="M77" s="179" t="s">
        <v>975</v>
      </c>
    </row>
    <row r="78" spans="1:13">
      <c r="A78" s="179" t="s">
        <v>768</v>
      </c>
      <c r="B78" s="205">
        <v>3382.9760000000001</v>
      </c>
      <c r="C78" s="206">
        <f t="shared" ref="C78:C141" si="4">IF(B78=0,0,IF(OR(B78="x",B78="Ə"),"x",B78/$B$12*100))</f>
        <v>3.824741811380486E-2</v>
      </c>
      <c r="D78" s="205">
        <v>2163.395</v>
      </c>
      <c r="E78" s="206">
        <f t="shared" ref="E78:E141" si="5">IF(D78=0,0,IF(OR(D78="x",D78="Ə"),"x",D78/$D$12*100))</f>
        <v>2.2461034098356057E-2</v>
      </c>
      <c r="F78" s="205">
        <v>3835.4090000000001</v>
      </c>
      <c r="G78" s="206">
        <f t="shared" ref="G78:G141" si="6">IF(F78=0,0,IF(OR(F78="x",F78="Ə"),"x",F78/$F$12*100))</f>
        <v>5.3380744037252389E-2</v>
      </c>
      <c r="H78" s="205">
        <v>4043.5709999999999</v>
      </c>
      <c r="I78" s="206">
        <f t="shared" ref="I78:I141" si="7">IF(H78=0,0,IF(OR(H78="x",H78="Ə"),"x",H78/$H$12*100))</f>
        <v>4.5679297660845268E-2</v>
      </c>
      <c r="J78" s="205">
        <v>452.43299999999999</v>
      </c>
      <c r="K78" s="205">
        <v>1880.1759999999999</v>
      </c>
      <c r="L78" s="205"/>
      <c r="M78" s="179" t="s">
        <v>976</v>
      </c>
    </row>
    <row r="79" spans="1:13">
      <c r="A79" s="179" t="s">
        <v>720</v>
      </c>
      <c r="B79" s="205">
        <v>1305.057</v>
      </c>
      <c r="C79" s="206">
        <f t="shared" si="4"/>
        <v>1.475477826072305E-2</v>
      </c>
      <c r="D79" s="205">
        <v>811.47900000000004</v>
      </c>
      <c r="E79" s="206">
        <f t="shared" si="5"/>
        <v>8.4250252446270209E-3</v>
      </c>
      <c r="F79" s="205">
        <v>3756.8649999999998</v>
      </c>
      <c r="G79" s="206">
        <f t="shared" si="6"/>
        <v>5.2287578442745529E-2</v>
      </c>
      <c r="H79" s="205">
        <v>3037.3380000000002</v>
      </c>
      <c r="I79" s="206">
        <f t="shared" si="7"/>
        <v>3.431211337666544E-2</v>
      </c>
      <c r="J79" s="205">
        <v>2451.808</v>
      </c>
      <c r="K79" s="205">
        <v>2225.8590000000004</v>
      </c>
      <c r="L79" s="205"/>
      <c r="M79" s="179" t="s">
        <v>931</v>
      </c>
    </row>
    <row r="80" spans="1:13">
      <c r="A80" s="179" t="s">
        <v>769</v>
      </c>
      <c r="B80" s="205">
        <v>3022.183</v>
      </c>
      <c r="C80" s="206">
        <f t="shared" si="4"/>
        <v>3.4168346691620957E-2</v>
      </c>
      <c r="D80" s="205">
        <v>1845.846</v>
      </c>
      <c r="E80" s="206">
        <f t="shared" si="5"/>
        <v>1.9164142445699528E-2</v>
      </c>
      <c r="F80" s="205">
        <v>7636.8419999999996</v>
      </c>
      <c r="G80" s="206">
        <f t="shared" si="6"/>
        <v>0.10628861434463406</v>
      </c>
      <c r="H80" s="205">
        <v>11903.109</v>
      </c>
      <c r="I80" s="206">
        <f t="shared" si="7"/>
        <v>0.13446670260037136</v>
      </c>
      <c r="J80" s="205">
        <v>4614.6589999999997</v>
      </c>
      <c r="K80" s="205">
        <v>10057.263000000001</v>
      </c>
      <c r="L80" s="205"/>
      <c r="M80" s="179" t="s">
        <v>977</v>
      </c>
    </row>
    <row r="81" spans="1:13">
      <c r="A81" s="179" t="s">
        <v>770</v>
      </c>
      <c r="B81" s="205">
        <v>256.18</v>
      </c>
      <c r="C81" s="206">
        <f t="shared" si="4"/>
        <v>2.8963325700195708E-3</v>
      </c>
      <c r="D81" s="205">
        <v>364.71</v>
      </c>
      <c r="E81" s="206">
        <f t="shared" si="5"/>
        <v>3.7865316994868882E-3</v>
      </c>
      <c r="F81" s="205">
        <v>784.5</v>
      </c>
      <c r="G81" s="206">
        <f t="shared" si="6"/>
        <v>1.0918573142323152E-2</v>
      </c>
      <c r="H81" s="205">
        <v>689.91</v>
      </c>
      <c r="I81" s="206">
        <f t="shared" si="7"/>
        <v>7.7937556306526476E-3</v>
      </c>
      <c r="J81" s="205">
        <v>528.31999999999994</v>
      </c>
      <c r="K81" s="205">
        <v>325.2</v>
      </c>
      <c r="L81" s="205"/>
      <c r="M81" s="179" t="s">
        <v>978</v>
      </c>
    </row>
    <row r="82" spans="1:13">
      <c r="A82" s="179" t="s">
        <v>771</v>
      </c>
      <c r="B82" s="205">
        <v>337.375</v>
      </c>
      <c r="C82" s="206">
        <f t="shared" si="4"/>
        <v>3.8143110344693292E-3</v>
      </c>
      <c r="D82" s="205">
        <v>1.1599999999999999</v>
      </c>
      <c r="E82" s="206">
        <f t="shared" si="5"/>
        <v>1.2043477753296567E-5</v>
      </c>
      <c r="F82" s="205">
        <v>7053.5110000000004</v>
      </c>
      <c r="G82" s="206">
        <f t="shared" si="6"/>
        <v>9.8169886250708646E-2</v>
      </c>
      <c r="H82" s="205">
        <v>8199.1910000000007</v>
      </c>
      <c r="I82" s="206">
        <f t="shared" si="7"/>
        <v>9.2624387272320322E-2</v>
      </c>
      <c r="J82" s="205">
        <v>6716.1360000000004</v>
      </c>
      <c r="K82" s="205">
        <v>8198.0310000000009</v>
      </c>
      <c r="L82" s="205"/>
      <c r="M82" s="179" t="s">
        <v>979</v>
      </c>
    </row>
    <row r="83" spans="1:13">
      <c r="A83" s="179" t="s">
        <v>721</v>
      </c>
      <c r="B83" s="205">
        <v>221911.209</v>
      </c>
      <c r="C83" s="206">
        <f t="shared" si="4"/>
        <v>2.5088947703923807</v>
      </c>
      <c r="D83" s="205">
        <v>111188.273</v>
      </c>
      <c r="E83" s="206">
        <f t="shared" si="5"/>
        <v>1.1543909416404874</v>
      </c>
      <c r="F83" s="205">
        <v>2587.1120000000001</v>
      </c>
      <c r="G83" s="206">
        <f t="shared" si="6"/>
        <v>3.6007102102462635E-2</v>
      </c>
      <c r="H83" s="205">
        <v>2383.5079999999998</v>
      </c>
      <c r="I83" s="206">
        <f t="shared" si="7"/>
        <v>2.6925945261998856E-2</v>
      </c>
      <c r="J83" s="205">
        <v>-219324.09700000001</v>
      </c>
      <c r="K83" s="205">
        <v>-108804.765</v>
      </c>
      <c r="L83" s="205"/>
      <c r="M83" s="179" t="s">
        <v>932</v>
      </c>
    </row>
    <row r="84" spans="1:13">
      <c r="A84" s="179" t="s">
        <v>732</v>
      </c>
      <c r="B84" s="205">
        <v>154.17500000000001</v>
      </c>
      <c r="C84" s="206">
        <f t="shared" si="4"/>
        <v>1.7430793738104744E-3</v>
      </c>
      <c r="D84" s="205">
        <v>113.94799999999999</v>
      </c>
      <c r="E84" s="206">
        <f t="shared" si="5"/>
        <v>1.1830432784764114E-3</v>
      </c>
      <c r="F84" s="205">
        <v>33229.150999999998</v>
      </c>
      <c r="G84" s="206">
        <f t="shared" si="6"/>
        <v>0.46247917864984128</v>
      </c>
      <c r="H84" s="205">
        <v>44573.165000000001</v>
      </c>
      <c r="I84" s="206">
        <f t="shared" si="7"/>
        <v>0.50353286036549627</v>
      </c>
      <c r="J84" s="205">
        <v>33074.975999999995</v>
      </c>
      <c r="K84" s="205">
        <v>44459.217000000004</v>
      </c>
      <c r="L84" s="205"/>
      <c r="M84" s="179" t="s">
        <v>941</v>
      </c>
    </row>
    <row r="85" spans="1:13">
      <c r="A85" s="179" t="s">
        <v>772</v>
      </c>
      <c r="B85" s="205">
        <v>2256.297</v>
      </c>
      <c r="C85" s="206">
        <f t="shared" si="4"/>
        <v>2.5509354706602573E-2</v>
      </c>
      <c r="D85" s="205">
        <v>3195.0529999999999</v>
      </c>
      <c r="E85" s="206">
        <f t="shared" si="5"/>
        <v>3.3172025625951257E-2</v>
      </c>
      <c r="F85" s="205">
        <v>6750.3270000000002</v>
      </c>
      <c r="G85" s="206">
        <f t="shared" si="6"/>
        <v>9.3950209157551062E-2</v>
      </c>
      <c r="H85" s="205">
        <v>6791.8419999999996</v>
      </c>
      <c r="I85" s="206">
        <f t="shared" si="7"/>
        <v>7.6725887188188513E-2</v>
      </c>
      <c r="J85" s="205">
        <v>4494.0300000000007</v>
      </c>
      <c r="K85" s="205">
        <v>3596.7889999999998</v>
      </c>
      <c r="L85" s="205"/>
      <c r="M85" s="179" t="s">
        <v>980</v>
      </c>
    </row>
    <row r="86" spans="1:13">
      <c r="A86" s="179" t="s">
        <v>773</v>
      </c>
      <c r="B86" s="205" t="s">
        <v>742</v>
      </c>
      <c r="C86" s="206" t="str">
        <f t="shared" si="4"/>
        <v>x</v>
      </c>
      <c r="D86" s="205">
        <v>272</v>
      </c>
      <c r="E86" s="206">
        <f t="shared" si="5"/>
        <v>2.8239878869798845E-3</v>
      </c>
      <c r="F86" s="205">
        <v>592.29300000000001</v>
      </c>
      <c r="G86" s="206">
        <f t="shared" si="6"/>
        <v>8.2434600920153044E-3</v>
      </c>
      <c r="H86" s="205">
        <v>375.70800000000003</v>
      </c>
      <c r="I86" s="206">
        <f t="shared" si="7"/>
        <v>4.2442874294926084E-3</v>
      </c>
      <c r="J86" s="205">
        <v>592.29300000000001</v>
      </c>
      <c r="K86" s="205">
        <v>103.70800000000003</v>
      </c>
      <c r="L86" s="205"/>
      <c r="M86" s="179" t="s">
        <v>981</v>
      </c>
    </row>
    <row r="87" spans="1:13">
      <c r="A87" s="179" t="s">
        <v>774</v>
      </c>
      <c r="B87" s="205">
        <v>185.202</v>
      </c>
      <c r="C87" s="206">
        <f t="shared" si="4"/>
        <v>2.0938659717103774E-3</v>
      </c>
      <c r="D87" s="205">
        <v>159.339</v>
      </c>
      <c r="E87" s="206">
        <f t="shared" si="5"/>
        <v>1.6543066394245876E-3</v>
      </c>
      <c r="F87" s="205">
        <v>248.62700000000001</v>
      </c>
      <c r="G87" s="206">
        <f t="shared" si="6"/>
        <v>3.4603595725384044E-3</v>
      </c>
      <c r="H87" s="205">
        <v>601.58000000000004</v>
      </c>
      <c r="I87" s="206">
        <f t="shared" si="7"/>
        <v>6.7959118034062712E-3</v>
      </c>
      <c r="J87" s="205">
        <v>63.425000000000011</v>
      </c>
      <c r="K87" s="205">
        <v>442.24100000000004</v>
      </c>
      <c r="L87" s="205"/>
      <c r="M87" s="179" t="s">
        <v>982</v>
      </c>
    </row>
    <row r="88" spans="1:13">
      <c r="A88" s="179" t="s">
        <v>775</v>
      </c>
      <c r="B88" s="205" t="s">
        <v>742</v>
      </c>
      <c r="C88" s="206" t="str">
        <f t="shared" si="4"/>
        <v>x</v>
      </c>
      <c r="D88" s="205" t="s">
        <v>726</v>
      </c>
      <c r="E88" s="206" t="str">
        <f t="shared" si="5"/>
        <v>x</v>
      </c>
      <c r="F88" s="205" t="s">
        <v>742</v>
      </c>
      <c r="G88" s="206" t="str">
        <f t="shared" si="6"/>
        <v>x</v>
      </c>
      <c r="H88" s="205">
        <v>0.55100000000000005</v>
      </c>
      <c r="I88" s="206">
        <f t="shared" si="7"/>
        <v>6.2245211005632754E-6</v>
      </c>
      <c r="J88" s="205" t="s">
        <v>742</v>
      </c>
      <c r="K88" s="205" t="s">
        <v>726</v>
      </c>
      <c r="L88" s="205"/>
      <c r="M88" s="179" t="s">
        <v>983</v>
      </c>
    </row>
    <row r="89" spans="1:13">
      <c r="A89" s="179" t="s">
        <v>725</v>
      </c>
      <c r="B89" s="205" t="s">
        <v>726</v>
      </c>
      <c r="C89" s="206" t="str">
        <f t="shared" si="4"/>
        <v>x</v>
      </c>
      <c r="D89" s="205">
        <v>30.742999999999999</v>
      </c>
      <c r="E89" s="206">
        <f t="shared" si="5"/>
        <v>3.1918330738758306E-4</v>
      </c>
      <c r="F89" s="205">
        <v>16979.618999999999</v>
      </c>
      <c r="G89" s="206">
        <f t="shared" si="6"/>
        <v>0.23632021922279142</v>
      </c>
      <c r="H89" s="205">
        <v>21757.575000000001</v>
      </c>
      <c r="I89" s="206">
        <f t="shared" si="7"/>
        <v>0.24579035332956078</v>
      </c>
      <c r="J89" s="205">
        <v>16979.173999999999</v>
      </c>
      <c r="K89" s="205">
        <v>21726.832000000002</v>
      </c>
      <c r="L89" s="205"/>
      <c r="M89" s="179" t="s">
        <v>936</v>
      </c>
    </row>
    <row r="90" spans="1:13">
      <c r="A90" s="179" t="s">
        <v>776</v>
      </c>
      <c r="B90" s="205">
        <v>91876.046000000002</v>
      </c>
      <c r="C90" s="206">
        <f t="shared" si="4"/>
        <v>1.0387367649091122</v>
      </c>
      <c r="D90" s="205">
        <v>115324.473</v>
      </c>
      <c r="E90" s="206">
        <f t="shared" si="5"/>
        <v>1.1973342456777158</v>
      </c>
      <c r="F90" s="205">
        <v>237933.05900000001</v>
      </c>
      <c r="G90" s="206">
        <f t="shared" si="6"/>
        <v>3.311522635650975</v>
      </c>
      <c r="H90" s="205">
        <v>496127.70600000001</v>
      </c>
      <c r="I90" s="206">
        <f t="shared" si="7"/>
        <v>5.6046413331598055</v>
      </c>
      <c r="J90" s="205">
        <v>146057.01300000001</v>
      </c>
      <c r="K90" s="205">
        <v>380803.23300000001</v>
      </c>
      <c r="L90" s="205"/>
      <c r="M90" s="179" t="s">
        <v>984</v>
      </c>
    </row>
    <row r="91" spans="1:13">
      <c r="A91" s="179" t="s">
        <v>777</v>
      </c>
      <c r="B91" s="205">
        <v>3077.0630000000001</v>
      </c>
      <c r="C91" s="206">
        <f t="shared" si="4"/>
        <v>3.4788811721844524E-2</v>
      </c>
      <c r="D91" s="205">
        <v>3545.8739999999998</v>
      </c>
      <c r="E91" s="206">
        <f t="shared" si="5"/>
        <v>3.6814357443959236E-2</v>
      </c>
      <c r="F91" s="205">
        <v>1762.0889999999999</v>
      </c>
      <c r="G91" s="206">
        <f t="shared" si="6"/>
        <v>2.4524534900934425E-2</v>
      </c>
      <c r="H91" s="205">
        <v>2864.105</v>
      </c>
      <c r="I91" s="206">
        <f t="shared" si="7"/>
        <v>3.2355139758128454E-2</v>
      </c>
      <c r="J91" s="205">
        <v>-1314.9740000000002</v>
      </c>
      <c r="K91" s="205">
        <v>-681.76899999999978</v>
      </c>
      <c r="L91" s="205"/>
      <c r="M91" s="179" t="s">
        <v>985</v>
      </c>
    </row>
    <row r="92" spans="1:13">
      <c r="A92" s="179" t="s">
        <v>778</v>
      </c>
      <c r="B92" s="205">
        <v>1162.992</v>
      </c>
      <c r="C92" s="206">
        <f t="shared" si="4"/>
        <v>1.3148612726489971E-2</v>
      </c>
      <c r="D92" s="205">
        <v>1211.1010000000001</v>
      </c>
      <c r="E92" s="206">
        <f t="shared" si="5"/>
        <v>1.2574024095254505E-2</v>
      </c>
      <c r="F92" s="205">
        <v>2774.6869999999999</v>
      </c>
      <c r="G92" s="206">
        <f t="shared" si="6"/>
        <v>3.8617747554561113E-2</v>
      </c>
      <c r="H92" s="205">
        <v>2809.0369999999998</v>
      </c>
      <c r="I92" s="206">
        <f t="shared" si="7"/>
        <v>3.1733049144760356E-2</v>
      </c>
      <c r="J92" s="205">
        <v>1611.6949999999999</v>
      </c>
      <c r="K92" s="205">
        <v>1597.9359999999997</v>
      </c>
      <c r="L92" s="205"/>
      <c r="M92" s="179" t="s">
        <v>986</v>
      </c>
    </row>
    <row r="93" spans="1:13">
      <c r="A93" s="179" t="s">
        <v>779</v>
      </c>
      <c r="B93" s="205">
        <v>4897.5510000000004</v>
      </c>
      <c r="C93" s="206">
        <f t="shared" si="4"/>
        <v>5.5370975386961979E-2</v>
      </c>
      <c r="D93" s="205">
        <v>5142.1480000000001</v>
      </c>
      <c r="E93" s="206">
        <f t="shared" si="5"/>
        <v>5.3387366415653829E-2</v>
      </c>
      <c r="F93" s="205">
        <v>9908.9590000000007</v>
      </c>
      <c r="G93" s="206">
        <f t="shared" si="6"/>
        <v>0.13791165532923044</v>
      </c>
      <c r="H93" s="205">
        <v>4714.424</v>
      </c>
      <c r="I93" s="206">
        <f t="shared" si="7"/>
        <v>5.3257770716881883E-2</v>
      </c>
      <c r="J93" s="205">
        <v>5011.4080000000004</v>
      </c>
      <c r="K93" s="205">
        <v>-427.72400000000016</v>
      </c>
      <c r="L93" s="205"/>
      <c r="M93" s="179" t="s">
        <v>987</v>
      </c>
    </row>
    <row r="94" spans="1:13">
      <c r="A94" s="179" t="s">
        <v>780</v>
      </c>
      <c r="B94" s="205">
        <v>4567.0630000000001</v>
      </c>
      <c r="C94" s="206">
        <f t="shared" si="4"/>
        <v>5.1634527739211844E-2</v>
      </c>
      <c r="D94" s="205">
        <v>2537.6039999999998</v>
      </c>
      <c r="E94" s="206">
        <f t="shared" si="5"/>
        <v>2.6346187345410672E-2</v>
      </c>
      <c r="F94" s="205">
        <v>4366.1809999999996</v>
      </c>
      <c r="G94" s="206">
        <f t="shared" si="6"/>
        <v>6.0767962525330323E-2</v>
      </c>
      <c r="H94" s="205">
        <v>7163.7070000000003</v>
      </c>
      <c r="I94" s="206">
        <f t="shared" si="7"/>
        <v>8.0926761124778285E-2</v>
      </c>
      <c r="J94" s="205">
        <v>-200.88200000000052</v>
      </c>
      <c r="K94" s="205">
        <v>4626.103000000001</v>
      </c>
      <c r="L94" s="205"/>
      <c r="M94" s="179" t="s">
        <v>988</v>
      </c>
    </row>
    <row r="95" spans="1:13">
      <c r="A95" s="179" t="s">
        <v>781</v>
      </c>
      <c r="B95" s="205">
        <v>4659.7979999999998</v>
      </c>
      <c r="C95" s="206">
        <f t="shared" si="4"/>
        <v>5.2682975708923628E-2</v>
      </c>
      <c r="D95" s="205">
        <v>2704.8139999999999</v>
      </c>
      <c r="E95" s="206">
        <f t="shared" si="5"/>
        <v>2.8082213134314742E-2</v>
      </c>
      <c r="F95" s="205">
        <v>816.25900000000001</v>
      </c>
      <c r="G95" s="206">
        <f t="shared" si="6"/>
        <v>1.136059094274003E-2</v>
      </c>
      <c r="H95" s="205">
        <v>634.96299999999997</v>
      </c>
      <c r="I95" s="206">
        <f t="shared" si="7"/>
        <v>7.1730319266369476E-3</v>
      </c>
      <c r="J95" s="205">
        <v>-3843.5389999999998</v>
      </c>
      <c r="K95" s="205">
        <v>-2069.8509999999997</v>
      </c>
      <c r="L95" s="205"/>
      <c r="M95" s="179" t="s">
        <v>989</v>
      </c>
    </row>
    <row r="96" spans="1:13">
      <c r="A96" s="179" t="s">
        <v>733</v>
      </c>
      <c r="B96" s="205">
        <v>17249.844000000001</v>
      </c>
      <c r="C96" s="206">
        <f t="shared" si="4"/>
        <v>0.19502414319992459</v>
      </c>
      <c r="D96" s="205">
        <v>11131.183000000001</v>
      </c>
      <c r="E96" s="206">
        <f t="shared" si="5"/>
        <v>0.11556737485204564</v>
      </c>
      <c r="F96" s="205">
        <v>98187.646999999997</v>
      </c>
      <c r="G96" s="206">
        <f t="shared" si="6"/>
        <v>1.3665634231256933</v>
      </c>
      <c r="H96" s="205">
        <v>90066.31</v>
      </c>
      <c r="I96" s="206">
        <f t="shared" si="7"/>
        <v>1.0174585245823466</v>
      </c>
      <c r="J96" s="205">
        <v>80937.803</v>
      </c>
      <c r="K96" s="205">
        <v>78935.126999999993</v>
      </c>
      <c r="L96" s="205"/>
      <c r="M96" s="179" t="s">
        <v>942</v>
      </c>
    </row>
    <row r="97" spans="1:14">
      <c r="A97" s="179" t="s">
        <v>782</v>
      </c>
      <c r="B97" s="205">
        <v>8893.27</v>
      </c>
      <c r="C97" s="206">
        <f t="shared" si="4"/>
        <v>0.10054597374884046</v>
      </c>
      <c r="D97" s="205">
        <v>8823.4930000000004</v>
      </c>
      <c r="E97" s="206">
        <f t="shared" si="5"/>
        <v>9.1608225561955164E-2</v>
      </c>
      <c r="F97" s="205">
        <v>578.18200000000002</v>
      </c>
      <c r="G97" s="206">
        <f t="shared" si="6"/>
        <v>8.0470649542060992E-3</v>
      </c>
      <c r="H97" s="205">
        <v>1308.4290000000001</v>
      </c>
      <c r="I97" s="206">
        <f t="shared" si="7"/>
        <v>1.4781023446622334E-2</v>
      </c>
      <c r="J97" s="205">
        <v>-8315.0879999999997</v>
      </c>
      <c r="K97" s="205">
        <v>-7515.0640000000003</v>
      </c>
      <c r="L97" s="205"/>
      <c r="M97" s="179" t="s">
        <v>990</v>
      </c>
    </row>
    <row r="98" spans="1:14">
      <c r="A98" s="179" t="s">
        <v>783</v>
      </c>
      <c r="B98" s="205" t="s">
        <v>742</v>
      </c>
      <c r="C98" s="206" t="str">
        <f t="shared" si="4"/>
        <v>x</v>
      </c>
      <c r="D98" s="205">
        <v>2.335</v>
      </c>
      <c r="E98" s="206">
        <f t="shared" si="5"/>
        <v>2.4242690132713346E-5</v>
      </c>
      <c r="F98" s="205">
        <v>795.202</v>
      </c>
      <c r="G98" s="206">
        <f t="shared" si="6"/>
        <v>1.106752224336731E-2</v>
      </c>
      <c r="H98" s="205">
        <v>1363.421</v>
      </c>
      <c r="I98" s="206">
        <f t="shared" si="7"/>
        <v>1.5402255505355865E-2</v>
      </c>
      <c r="J98" s="205">
        <v>795.202</v>
      </c>
      <c r="K98" s="205">
        <v>1361.086</v>
      </c>
      <c r="L98" s="205"/>
      <c r="M98" s="179" t="s">
        <v>991</v>
      </c>
    </row>
    <row r="99" spans="1:14">
      <c r="A99" s="179" t="s">
        <v>727</v>
      </c>
      <c r="B99" s="205">
        <v>518207.90500000003</v>
      </c>
      <c r="C99" s="206">
        <f t="shared" si="4"/>
        <v>5.8587806748891706</v>
      </c>
      <c r="D99" s="205">
        <v>700188.49800000002</v>
      </c>
      <c r="E99" s="206">
        <f t="shared" si="5"/>
        <v>7.2695729299802903</v>
      </c>
      <c r="F99" s="205">
        <v>17070.38</v>
      </c>
      <c r="G99" s="206">
        <f t="shared" si="6"/>
        <v>0.23758341949936304</v>
      </c>
      <c r="H99" s="205">
        <v>25287.397000000001</v>
      </c>
      <c r="I99" s="206">
        <f t="shared" si="7"/>
        <v>0.28566594592526401</v>
      </c>
      <c r="J99" s="205">
        <v>-501137.52500000002</v>
      </c>
      <c r="K99" s="205">
        <v>-674901.10100000002</v>
      </c>
      <c r="L99" s="205"/>
      <c r="M99" s="179" t="s">
        <v>937</v>
      </c>
    </row>
    <row r="100" spans="1:14">
      <c r="A100" s="179" t="s">
        <v>784</v>
      </c>
      <c r="B100" s="205">
        <v>14.521000000000001</v>
      </c>
      <c r="C100" s="206">
        <f t="shared" si="4"/>
        <v>1.6417224314643685E-4</v>
      </c>
      <c r="D100" s="205">
        <v>18.225999999999999</v>
      </c>
      <c r="E100" s="206">
        <f t="shared" si="5"/>
        <v>1.892279530444683E-4</v>
      </c>
      <c r="F100" s="205">
        <v>1012.644</v>
      </c>
      <c r="G100" s="206">
        <f t="shared" si="6"/>
        <v>1.4093852875888701E-2</v>
      </c>
      <c r="H100" s="205">
        <v>3020.2190000000001</v>
      </c>
      <c r="I100" s="206">
        <f t="shared" si="7"/>
        <v>3.4118723945230696E-2</v>
      </c>
      <c r="J100" s="205">
        <v>998.12300000000005</v>
      </c>
      <c r="K100" s="205">
        <v>3001.9929999999999</v>
      </c>
      <c r="L100" s="205"/>
      <c r="M100" s="179" t="s">
        <v>992</v>
      </c>
    </row>
    <row r="101" spans="1:14">
      <c r="A101" s="179" t="s">
        <v>785</v>
      </c>
      <c r="B101" s="205">
        <v>276.28699999999998</v>
      </c>
      <c r="C101" s="206">
        <f t="shared" si="4"/>
        <v>3.123659289456621E-3</v>
      </c>
      <c r="D101" s="205">
        <v>861.78700000000003</v>
      </c>
      <c r="E101" s="206">
        <f t="shared" si="5"/>
        <v>8.9473384160174037E-3</v>
      </c>
      <c r="F101" s="205">
        <v>2102.2689999999998</v>
      </c>
      <c r="G101" s="206">
        <f t="shared" si="6"/>
        <v>2.9259117707251175E-2</v>
      </c>
      <c r="H101" s="205">
        <v>2919.3629999999998</v>
      </c>
      <c r="I101" s="206">
        <f t="shared" si="7"/>
        <v>3.2979376758082948E-2</v>
      </c>
      <c r="J101" s="205">
        <v>1825.9819999999997</v>
      </c>
      <c r="K101" s="205">
        <v>2057.576</v>
      </c>
      <c r="L101" s="205"/>
      <c r="M101" s="179" t="s">
        <v>993</v>
      </c>
    </row>
    <row r="102" spans="1:14">
      <c r="A102" s="179" t="s">
        <v>786</v>
      </c>
      <c r="B102" s="205">
        <v>10.762</v>
      </c>
      <c r="C102" s="206">
        <f t="shared" si="4"/>
        <v>1.2167355421403161E-4</v>
      </c>
      <c r="D102" s="205">
        <v>21.797000000000001</v>
      </c>
      <c r="E102" s="206">
        <f t="shared" si="5"/>
        <v>2.2630317636948731E-4</v>
      </c>
      <c r="F102" s="205">
        <v>3155.0720000000001</v>
      </c>
      <c r="G102" s="206">
        <f t="shared" si="6"/>
        <v>4.3911898535749894E-2</v>
      </c>
      <c r="H102" s="205">
        <v>2402.2069999999999</v>
      </c>
      <c r="I102" s="206">
        <f t="shared" si="7"/>
        <v>2.7137183592415251E-2</v>
      </c>
      <c r="J102" s="205">
        <v>3144.31</v>
      </c>
      <c r="K102" s="205">
        <v>2380.41</v>
      </c>
      <c r="L102" s="205"/>
      <c r="M102" s="179" t="s">
        <v>994</v>
      </c>
    </row>
    <row r="103" spans="1:14">
      <c r="A103" s="179" t="s">
        <v>787</v>
      </c>
      <c r="B103" s="205" t="s">
        <v>742</v>
      </c>
      <c r="C103" s="206" t="str">
        <f t="shared" si="4"/>
        <v>x</v>
      </c>
      <c r="D103" s="205" t="s">
        <v>742</v>
      </c>
      <c r="E103" s="206" t="str">
        <f t="shared" si="5"/>
        <v>x</v>
      </c>
      <c r="F103" s="205" t="s">
        <v>742</v>
      </c>
      <c r="G103" s="206" t="str">
        <f t="shared" si="6"/>
        <v>x</v>
      </c>
      <c r="H103" s="205">
        <v>36.664999999999999</v>
      </c>
      <c r="I103" s="206">
        <f t="shared" si="7"/>
        <v>4.1419612731788104E-4</v>
      </c>
      <c r="J103" s="205" t="s">
        <v>742</v>
      </c>
      <c r="K103" s="205">
        <v>36.664999999999999</v>
      </c>
      <c r="L103" s="205"/>
      <c r="M103" s="179" t="s">
        <v>995</v>
      </c>
      <c r="N103" s="76"/>
    </row>
    <row r="104" spans="1:14">
      <c r="A104" s="179" t="s">
        <v>788</v>
      </c>
      <c r="B104" s="205">
        <v>157.971</v>
      </c>
      <c r="C104" s="206">
        <f t="shared" si="4"/>
        <v>1.7859963791808948E-3</v>
      </c>
      <c r="D104" s="205">
        <v>1659.6849999999999</v>
      </c>
      <c r="E104" s="206">
        <f t="shared" si="5"/>
        <v>1.7231361530155181E-2</v>
      </c>
      <c r="F104" s="205">
        <v>513.29300000000001</v>
      </c>
      <c r="G104" s="206">
        <f t="shared" si="6"/>
        <v>7.1439479463893917E-3</v>
      </c>
      <c r="H104" s="205">
        <v>1388.827</v>
      </c>
      <c r="I104" s="206">
        <f t="shared" si="7"/>
        <v>1.5689261282272219E-2</v>
      </c>
      <c r="J104" s="205">
        <v>355.322</v>
      </c>
      <c r="K104" s="205">
        <v>-270.85799999999995</v>
      </c>
      <c r="L104" s="205"/>
      <c r="M104" s="179" t="s">
        <v>996</v>
      </c>
    </row>
    <row r="105" spans="1:14">
      <c r="A105" s="179" t="s">
        <v>789</v>
      </c>
      <c r="B105" s="205">
        <v>5906.2030000000004</v>
      </c>
      <c r="C105" s="206">
        <f t="shared" si="4"/>
        <v>6.677464327444492E-2</v>
      </c>
      <c r="D105" s="205">
        <v>6337.5749999999998</v>
      </c>
      <c r="E105" s="206">
        <f t="shared" si="5"/>
        <v>6.5798658208921113E-2</v>
      </c>
      <c r="F105" s="205">
        <v>23850.834999999999</v>
      </c>
      <c r="G105" s="206">
        <f t="shared" si="6"/>
        <v>0.33195294640278011</v>
      </c>
      <c r="H105" s="205">
        <v>18282.487000000001</v>
      </c>
      <c r="I105" s="206">
        <f t="shared" si="7"/>
        <v>0.20653307822554226</v>
      </c>
      <c r="J105" s="205">
        <v>17944.631999999998</v>
      </c>
      <c r="K105" s="205">
        <v>11944.912</v>
      </c>
      <c r="L105" s="205"/>
      <c r="M105" s="179" t="s">
        <v>997</v>
      </c>
    </row>
    <row r="106" spans="1:14">
      <c r="A106" s="179" t="s">
        <v>790</v>
      </c>
      <c r="B106" s="205" t="s">
        <v>742</v>
      </c>
      <c r="C106" s="206" t="str">
        <f t="shared" si="4"/>
        <v>x</v>
      </c>
      <c r="D106" s="205" t="s">
        <v>726</v>
      </c>
      <c r="E106" s="206" t="str">
        <f t="shared" si="5"/>
        <v>x</v>
      </c>
      <c r="F106" s="205">
        <v>36.793999999999997</v>
      </c>
      <c r="G106" s="206">
        <f t="shared" si="6"/>
        <v>5.1209430235645383E-4</v>
      </c>
      <c r="H106" s="205">
        <v>157.381</v>
      </c>
      <c r="I106" s="206">
        <f t="shared" si="7"/>
        <v>1.7778971966020849E-3</v>
      </c>
      <c r="J106" s="205">
        <v>36.793999999999997</v>
      </c>
      <c r="K106" s="205">
        <v>157.244</v>
      </c>
      <c r="L106" s="205"/>
      <c r="M106" s="179" t="s">
        <v>998</v>
      </c>
    </row>
    <row r="107" spans="1:14">
      <c r="A107" s="179" t="s">
        <v>734</v>
      </c>
      <c r="B107" s="205">
        <v>889.75400000000002</v>
      </c>
      <c r="C107" s="206">
        <f t="shared" si="4"/>
        <v>1.0059424972695734E-2</v>
      </c>
      <c r="D107" s="205">
        <v>1583.854</v>
      </c>
      <c r="E107" s="206">
        <f t="shared" si="5"/>
        <v>1.6444060701267055E-2</v>
      </c>
      <c r="F107" s="205">
        <v>26279.822</v>
      </c>
      <c r="G107" s="206">
        <f t="shared" si="6"/>
        <v>0.36575928447958328</v>
      </c>
      <c r="H107" s="205">
        <v>27993.550999999999</v>
      </c>
      <c r="I107" s="206">
        <f t="shared" si="7"/>
        <v>0.31623674932703116</v>
      </c>
      <c r="J107" s="205">
        <v>25390.067999999999</v>
      </c>
      <c r="K107" s="205">
        <v>26409.697</v>
      </c>
      <c r="L107" s="205"/>
      <c r="M107" s="179" t="s">
        <v>943</v>
      </c>
    </row>
    <row r="108" spans="1:14">
      <c r="A108" s="179" t="s">
        <v>791</v>
      </c>
      <c r="B108" s="205">
        <v>3222.78</v>
      </c>
      <c r="C108" s="206">
        <f t="shared" si="4"/>
        <v>3.6436266219094675E-2</v>
      </c>
      <c r="D108" s="205">
        <v>42.746000000000002</v>
      </c>
      <c r="E108" s="206">
        <f t="shared" si="5"/>
        <v>4.4380215520897857E-4</v>
      </c>
      <c r="F108" s="205">
        <v>1474.8130000000001</v>
      </c>
      <c r="G108" s="206">
        <f t="shared" si="6"/>
        <v>2.0526263367430256E-2</v>
      </c>
      <c r="H108" s="205">
        <v>930.95500000000004</v>
      </c>
      <c r="I108" s="206">
        <f t="shared" si="7"/>
        <v>1.0516785918647702E-2</v>
      </c>
      <c r="J108" s="205">
        <v>-1747.9670000000001</v>
      </c>
      <c r="K108" s="205">
        <v>888.20900000000006</v>
      </c>
      <c r="L108" s="205"/>
      <c r="M108" s="179" t="s">
        <v>999</v>
      </c>
    </row>
    <row r="109" spans="1:14">
      <c r="A109" s="179" t="s">
        <v>792</v>
      </c>
      <c r="B109" s="205" t="s">
        <v>742</v>
      </c>
      <c r="C109" s="206" t="str">
        <f t="shared" si="4"/>
        <v>x</v>
      </c>
      <c r="D109" s="205">
        <v>882.85400000000004</v>
      </c>
      <c r="E109" s="206">
        <f t="shared" si="5"/>
        <v>9.1660625072490405E-3</v>
      </c>
      <c r="F109" s="205">
        <v>52.625</v>
      </c>
      <c r="G109" s="206">
        <f t="shared" si="6"/>
        <v>7.3242818561473021E-4</v>
      </c>
      <c r="H109" s="205">
        <v>6.7030000000000003</v>
      </c>
      <c r="I109" s="206">
        <f t="shared" si="7"/>
        <v>7.5722259413930378E-5</v>
      </c>
      <c r="J109" s="205">
        <v>52.625</v>
      </c>
      <c r="K109" s="205">
        <v>-876.15100000000007</v>
      </c>
      <c r="L109" s="205"/>
      <c r="M109" s="179" t="s">
        <v>1000</v>
      </c>
    </row>
    <row r="110" spans="1:14">
      <c r="A110" s="179" t="s">
        <v>793</v>
      </c>
      <c r="B110" s="205">
        <v>24.486000000000001</v>
      </c>
      <c r="C110" s="206">
        <f t="shared" si="4"/>
        <v>2.7683503516862833E-4</v>
      </c>
      <c r="D110" s="205">
        <v>12.35</v>
      </c>
      <c r="E110" s="206">
        <f t="shared" si="5"/>
        <v>1.2822150883897638E-4</v>
      </c>
      <c r="F110" s="205">
        <v>6253.893</v>
      </c>
      <c r="G110" s="206">
        <f t="shared" si="6"/>
        <v>8.7040902670188353E-2</v>
      </c>
      <c r="H110" s="205">
        <v>2771.1019999999999</v>
      </c>
      <c r="I110" s="206">
        <f t="shared" si="7"/>
        <v>3.1304506117628111E-2</v>
      </c>
      <c r="J110" s="205">
        <v>6229.4070000000002</v>
      </c>
      <c r="K110" s="205">
        <v>2758.752</v>
      </c>
      <c r="L110" s="205"/>
      <c r="M110" s="179" t="s">
        <v>1001</v>
      </c>
    </row>
    <row r="111" spans="1:14">
      <c r="A111" s="179" t="s">
        <v>794</v>
      </c>
      <c r="B111" s="205">
        <v>14197.611000000001</v>
      </c>
      <c r="C111" s="206">
        <f t="shared" si="4"/>
        <v>0.16051605572553726</v>
      </c>
      <c r="D111" s="205">
        <v>24293.848000000002</v>
      </c>
      <c r="E111" s="206">
        <f t="shared" si="5"/>
        <v>0.25222622235342096</v>
      </c>
      <c r="F111" s="205">
        <v>36902.129000000001</v>
      </c>
      <c r="G111" s="206">
        <f t="shared" si="6"/>
        <v>0.51359922829055993</v>
      </c>
      <c r="H111" s="205">
        <v>66575.433999999994</v>
      </c>
      <c r="I111" s="206">
        <f t="shared" si="7"/>
        <v>0.75208746590228248</v>
      </c>
      <c r="J111" s="205">
        <v>22704.518</v>
      </c>
      <c r="K111" s="205">
        <v>42281.585999999996</v>
      </c>
      <c r="L111" s="205"/>
      <c r="M111" s="179" t="s">
        <v>1002</v>
      </c>
    </row>
    <row r="112" spans="1:14">
      <c r="A112" s="179" t="s">
        <v>795</v>
      </c>
      <c r="B112" s="205">
        <v>7288.3059999999996</v>
      </c>
      <c r="C112" s="206">
        <f t="shared" si="4"/>
        <v>8.2400492029311642E-2</v>
      </c>
      <c r="D112" s="205">
        <v>3353.4490000000001</v>
      </c>
      <c r="E112" s="206">
        <f t="shared" si="5"/>
        <v>3.4816541748547085E-2</v>
      </c>
      <c r="F112" s="205">
        <v>1017.593</v>
      </c>
      <c r="G112" s="206">
        <f t="shared" si="6"/>
        <v>1.4162732440555824E-2</v>
      </c>
      <c r="H112" s="205">
        <v>2065.652</v>
      </c>
      <c r="I112" s="206">
        <f t="shared" si="7"/>
        <v>2.3335198657750869E-2</v>
      </c>
      <c r="J112" s="205">
        <v>-6270.7129999999997</v>
      </c>
      <c r="K112" s="205">
        <v>-1287.797</v>
      </c>
      <c r="L112" s="205"/>
      <c r="M112" s="179" t="s">
        <v>1003</v>
      </c>
    </row>
    <row r="113" spans="1:13">
      <c r="A113" s="179" t="s">
        <v>796</v>
      </c>
      <c r="B113" s="205">
        <v>11535.812</v>
      </c>
      <c r="C113" s="206">
        <f t="shared" si="4"/>
        <v>0.13042215636358265</v>
      </c>
      <c r="D113" s="205">
        <v>4836.4260000000004</v>
      </c>
      <c r="E113" s="206">
        <f t="shared" si="5"/>
        <v>5.0213266324538881E-2</v>
      </c>
      <c r="F113" s="205">
        <v>3385.9940000000001</v>
      </c>
      <c r="G113" s="206">
        <f t="shared" si="6"/>
        <v>4.7125842126790746E-2</v>
      </c>
      <c r="H113" s="205">
        <v>3309.9580000000001</v>
      </c>
      <c r="I113" s="206">
        <f t="shared" si="7"/>
        <v>3.7391839225005837E-2</v>
      </c>
      <c r="J113" s="205">
        <v>-8149.8179999999993</v>
      </c>
      <c r="K113" s="205">
        <v>-1526.4680000000003</v>
      </c>
      <c r="L113" s="205"/>
      <c r="M113" s="179" t="s">
        <v>1004</v>
      </c>
    </row>
    <row r="114" spans="1:13">
      <c r="A114" s="179" t="s">
        <v>797</v>
      </c>
      <c r="B114" s="205" t="s">
        <v>742</v>
      </c>
      <c r="C114" s="206" t="str">
        <f t="shared" si="4"/>
        <v>x</v>
      </c>
      <c r="D114" s="205" t="s">
        <v>742</v>
      </c>
      <c r="E114" s="206" t="str">
        <f t="shared" si="5"/>
        <v>x</v>
      </c>
      <c r="F114" s="205">
        <v>23600.175999999999</v>
      </c>
      <c r="G114" s="206">
        <f t="shared" si="6"/>
        <v>0.32846430570771118</v>
      </c>
      <c r="H114" s="205">
        <v>17425.947</v>
      </c>
      <c r="I114" s="206">
        <f t="shared" si="7"/>
        <v>0.19685694155861577</v>
      </c>
      <c r="J114" s="205">
        <v>23600.175999999999</v>
      </c>
      <c r="K114" s="205">
        <v>17425.947</v>
      </c>
      <c r="L114" s="205"/>
      <c r="M114" s="179" t="s">
        <v>1005</v>
      </c>
    </row>
    <row r="115" spans="1:13">
      <c r="A115" s="179" t="s">
        <v>798</v>
      </c>
      <c r="B115" s="205" t="s">
        <v>742</v>
      </c>
      <c r="C115" s="206" t="str">
        <f t="shared" si="4"/>
        <v>x</v>
      </c>
      <c r="D115" s="205" t="s">
        <v>742</v>
      </c>
      <c r="E115" s="206" t="str">
        <f t="shared" si="5"/>
        <v>x</v>
      </c>
      <c r="F115" s="205">
        <v>17.788</v>
      </c>
      <c r="G115" s="206">
        <f t="shared" si="6"/>
        <v>2.4757116514422466E-4</v>
      </c>
      <c r="H115" s="205">
        <v>205.9</v>
      </c>
      <c r="I115" s="206">
        <f t="shared" si="7"/>
        <v>2.3260052533683817E-3</v>
      </c>
      <c r="J115" s="205">
        <v>17.788</v>
      </c>
      <c r="K115" s="205">
        <v>205.9</v>
      </c>
      <c r="L115" s="205"/>
      <c r="M115" s="179" t="s">
        <v>1006</v>
      </c>
    </row>
    <row r="116" spans="1:13">
      <c r="A116" s="179" t="s">
        <v>799</v>
      </c>
      <c r="B116" s="205">
        <v>63580.644999999997</v>
      </c>
      <c r="C116" s="206">
        <f t="shared" si="4"/>
        <v>0.71883321467855399</v>
      </c>
      <c r="D116" s="205">
        <v>59518.798000000003</v>
      </c>
      <c r="E116" s="206">
        <f t="shared" si="5"/>
        <v>0.61794251691030355</v>
      </c>
      <c r="F116" s="205">
        <v>56970.334999999999</v>
      </c>
      <c r="G116" s="206">
        <f t="shared" si="6"/>
        <v>0.79290601611236788</v>
      </c>
      <c r="H116" s="205">
        <v>101833.48299999999</v>
      </c>
      <c r="I116" s="206">
        <f t="shared" si="7"/>
        <v>1.1503895892510916</v>
      </c>
      <c r="J116" s="205">
        <v>-6610.3099999999977</v>
      </c>
      <c r="K116" s="205">
        <v>42314.68499999999</v>
      </c>
      <c r="L116" s="205"/>
      <c r="M116" s="179" t="s">
        <v>1007</v>
      </c>
    </row>
    <row r="117" spans="1:13">
      <c r="A117" s="179" t="s">
        <v>800</v>
      </c>
      <c r="B117" s="205">
        <v>102.37</v>
      </c>
      <c r="C117" s="206">
        <f t="shared" si="4"/>
        <v>1.1573798313408677E-3</v>
      </c>
      <c r="D117" s="205">
        <v>80.897000000000006</v>
      </c>
      <c r="E117" s="206">
        <f t="shared" si="5"/>
        <v>8.3989760328313139E-4</v>
      </c>
      <c r="F117" s="205">
        <v>469.56200000000001</v>
      </c>
      <c r="G117" s="206">
        <f t="shared" si="6"/>
        <v>6.5353053433467728E-3</v>
      </c>
      <c r="H117" s="205">
        <v>370.81900000000002</v>
      </c>
      <c r="I117" s="206">
        <f t="shared" si="7"/>
        <v>4.1890575135930547E-3</v>
      </c>
      <c r="J117" s="205">
        <v>367.19200000000001</v>
      </c>
      <c r="K117" s="205">
        <v>289.92200000000003</v>
      </c>
      <c r="L117" s="205"/>
      <c r="M117" s="179" t="s">
        <v>1008</v>
      </c>
    </row>
    <row r="118" spans="1:13">
      <c r="A118" s="179" t="s">
        <v>801</v>
      </c>
      <c r="B118" s="205">
        <v>213.18100000000001</v>
      </c>
      <c r="C118" s="206">
        <f t="shared" si="4"/>
        <v>2.4101923397975727E-3</v>
      </c>
      <c r="D118" s="205">
        <v>1529.9829999999999</v>
      </c>
      <c r="E118" s="206">
        <f t="shared" si="5"/>
        <v>1.5884755365018915E-2</v>
      </c>
      <c r="F118" s="205">
        <v>179.791</v>
      </c>
      <c r="G118" s="206">
        <f t="shared" si="6"/>
        <v>2.5023087110661846E-3</v>
      </c>
      <c r="H118" s="205">
        <v>158.70599999999999</v>
      </c>
      <c r="I118" s="206">
        <f t="shared" si="7"/>
        <v>1.7928654188493556E-3</v>
      </c>
      <c r="J118" s="205">
        <v>-33.390000000000015</v>
      </c>
      <c r="K118" s="205">
        <v>-1371.277</v>
      </c>
      <c r="L118" s="205"/>
      <c r="M118" s="179" t="s">
        <v>1009</v>
      </c>
    </row>
    <row r="119" spans="1:13">
      <c r="A119" s="179" t="s">
        <v>802</v>
      </c>
      <c r="B119" s="205">
        <v>1809492.7189999998</v>
      </c>
      <c r="C119" s="206">
        <f t="shared" si="4"/>
        <v>20.45785267098513</v>
      </c>
      <c r="D119" s="205">
        <v>2356627.5560000003</v>
      </c>
      <c r="E119" s="206">
        <f t="shared" si="5"/>
        <v>24.467234089216948</v>
      </c>
      <c r="F119" s="205">
        <v>2094528.9249999998</v>
      </c>
      <c r="G119" s="206">
        <f t="shared" si="6"/>
        <v>29.151392308889712</v>
      </c>
      <c r="H119" s="205">
        <v>2540618.8519999995</v>
      </c>
      <c r="I119" s="206">
        <f t="shared" si="7"/>
        <v>28.700790658371762</v>
      </c>
      <c r="J119" s="205">
        <v>285036.20600000001</v>
      </c>
      <c r="K119" s="205">
        <v>183991.29599999916</v>
      </c>
      <c r="L119" s="205"/>
      <c r="M119" s="179" t="s">
        <v>802</v>
      </c>
    </row>
    <row r="120" spans="1:13">
      <c r="A120" s="179" t="s">
        <v>803</v>
      </c>
      <c r="B120" s="205">
        <v>7.9619999999999997</v>
      </c>
      <c r="C120" s="206">
        <f t="shared" si="4"/>
        <v>9.0017175120992349E-5</v>
      </c>
      <c r="D120" s="205">
        <v>163.83000000000001</v>
      </c>
      <c r="E120" s="206">
        <f t="shared" si="5"/>
        <v>1.7009335864849799E-3</v>
      </c>
      <c r="F120" s="205">
        <v>34.384</v>
      </c>
      <c r="G120" s="206">
        <f t="shared" si="6"/>
        <v>4.785522229772329E-4</v>
      </c>
      <c r="H120" s="205">
        <v>87.203999999999994</v>
      </c>
      <c r="I120" s="206">
        <f t="shared" si="7"/>
        <v>9.85123662529074E-4</v>
      </c>
      <c r="J120" s="205">
        <v>26.422000000000001</v>
      </c>
      <c r="K120" s="205">
        <v>-76.626000000000019</v>
      </c>
      <c r="L120" s="205"/>
      <c r="M120" s="179" t="s">
        <v>1010</v>
      </c>
    </row>
    <row r="121" spans="1:13">
      <c r="A121" s="179" t="s">
        <v>804</v>
      </c>
      <c r="B121" s="205" t="s">
        <v>742</v>
      </c>
      <c r="C121" s="206" t="str">
        <f t="shared" si="4"/>
        <v>x</v>
      </c>
      <c r="D121" s="205" t="s">
        <v>726</v>
      </c>
      <c r="E121" s="206" t="str">
        <f t="shared" si="5"/>
        <v>x</v>
      </c>
      <c r="F121" s="205" t="s">
        <v>742</v>
      </c>
      <c r="G121" s="206" t="str">
        <f t="shared" si="6"/>
        <v>x</v>
      </c>
      <c r="H121" s="205" t="s">
        <v>726</v>
      </c>
      <c r="I121" s="206" t="str">
        <f t="shared" si="7"/>
        <v>x</v>
      </c>
      <c r="J121" s="205" t="s">
        <v>742</v>
      </c>
      <c r="K121" s="205" t="s">
        <v>726</v>
      </c>
      <c r="L121" s="205"/>
      <c r="M121" s="179" t="s">
        <v>1011</v>
      </c>
    </row>
    <row r="122" spans="1:13">
      <c r="A122" s="179" t="s">
        <v>805</v>
      </c>
      <c r="B122" s="205">
        <v>31739.361000000001</v>
      </c>
      <c r="C122" s="206">
        <f t="shared" si="4"/>
        <v>0.3588404442810092</v>
      </c>
      <c r="D122" s="205">
        <v>62527.974999999999</v>
      </c>
      <c r="E122" s="206">
        <f t="shared" si="5"/>
        <v>0.64918472057860677</v>
      </c>
      <c r="F122" s="205">
        <v>24169.475999999999</v>
      </c>
      <c r="G122" s="206">
        <f t="shared" si="6"/>
        <v>0.3363877520938483</v>
      </c>
      <c r="H122" s="205">
        <v>44112.163</v>
      </c>
      <c r="I122" s="206">
        <f t="shared" si="7"/>
        <v>0.49832502610705365</v>
      </c>
      <c r="J122" s="205">
        <v>-7569.885000000002</v>
      </c>
      <c r="K122" s="205">
        <v>-18415.811999999998</v>
      </c>
      <c r="L122" s="205"/>
      <c r="M122" s="179" t="s">
        <v>1012</v>
      </c>
    </row>
    <row r="123" spans="1:13">
      <c r="A123" s="179" t="s">
        <v>806</v>
      </c>
      <c r="B123" s="205">
        <v>5.63</v>
      </c>
      <c r="C123" s="206">
        <f t="shared" si="4"/>
        <v>6.3651933676361097E-5</v>
      </c>
      <c r="D123" s="205">
        <v>1.002</v>
      </c>
      <c r="E123" s="206">
        <f t="shared" si="5"/>
        <v>1.040307302483031E-5</v>
      </c>
      <c r="F123" s="205">
        <v>744.90599999999995</v>
      </c>
      <c r="G123" s="206">
        <f t="shared" si="6"/>
        <v>1.0367508789235652E-2</v>
      </c>
      <c r="H123" s="205">
        <v>714.27800000000002</v>
      </c>
      <c r="I123" s="206">
        <f t="shared" si="7"/>
        <v>8.0690353587443472E-3</v>
      </c>
      <c r="J123" s="205">
        <v>739.27599999999995</v>
      </c>
      <c r="K123" s="205">
        <v>713.27600000000007</v>
      </c>
      <c r="L123" s="205"/>
      <c r="M123" s="179" t="s">
        <v>1013</v>
      </c>
    </row>
    <row r="124" spans="1:13">
      <c r="A124" s="179" t="s">
        <v>807</v>
      </c>
      <c r="B124" s="205">
        <v>35</v>
      </c>
      <c r="C124" s="206">
        <f t="shared" si="4"/>
        <v>3.9570473866299078E-4</v>
      </c>
      <c r="D124" s="205">
        <v>4.96</v>
      </c>
      <c r="E124" s="206">
        <f t="shared" si="5"/>
        <v>5.1496249703750837E-5</v>
      </c>
      <c r="F124" s="205">
        <v>585.83299999999997</v>
      </c>
      <c r="G124" s="206">
        <f t="shared" si="6"/>
        <v>8.1535506178286778E-3</v>
      </c>
      <c r="H124" s="205">
        <v>747.39599999999996</v>
      </c>
      <c r="I124" s="206">
        <f t="shared" si="7"/>
        <v>8.4431618375255691E-3</v>
      </c>
      <c r="J124" s="205">
        <v>550.83299999999997</v>
      </c>
      <c r="K124" s="205">
        <v>742.43599999999992</v>
      </c>
      <c r="L124" s="205"/>
      <c r="M124" s="179" t="s">
        <v>1014</v>
      </c>
    </row>
    <row r="125" spans="1:13">
      <c r="A125" s="179" t="s">
        <v>808</v>
      </c>
      <c r="B125" s="205" t="s">
        <v>726</v>
      </c>
      <c r="C125" s="206" t="str">
        <f t="shared" si="4"/>
        <v>x</v>
      </c>
      <c r="D125" s="205">
        <v>1.0089999999999999</v>
      </c>
      <c r="E125" s="206">
        <f t="shared" si="5"/>
        <v>1.0475749183686409E-5</v>
      </c>
      <c r="F125" s="205">
        <v>3814.933</v>
      </c>
      <c r="G125" s="206">
        <f t="shared" si="6"/>
        <v>5.3095761623406353E-2</v>
      </c>
      <c r="H125" s="205">
        <v>3153.761</v>
      </c>
      <c r="I125" s="206">
        <f t="shared" si="7"/>
        <v>3.5627317405868483E-2</v>
      </c>
      <c r="J125" s="205">
        <v>3814.895</v>
      </c>
      <c r="K125" s="205">
        <v>3152.752</v>
      </c>
      <c r="L125" s="205"/>
      <c r="M125" s="179" t="s">
        <v>1015</v>
      </c>
    </row>
    <row r="126" spans="1:13">
      <c r="A126" s="179" t="s">
        <v>809</v>
      </c>
      <c r="B126" s="205">
        <v>1.306</v>
      </c>
      <c r="C126" s="206">
        <f t="shared" si="4"/>
        <v>1.4765439676967598E-5</v>
      </c>
      <c r="D126" s="205">
        <v>12.449</v>
      </c>
      <c r="E126" s="206">
        <f t="shared" si="5"/>
        <v>1.2924935737136978E-4</v>
      </c>
      <c r="F126" s="205">
        <v>503.64600000000002</v>
      </c>
      <c r="G126" s="206">
        <f t="shared" si="6"/>
        <v>7.0096822037456806E-3</v>
      </c>
      <c r="H126" s="205">
        <v>550.51499999999999</v>
      </c>
      <c r="I126" s="206">
        <f t="shared" si="7"/>
        <v>6.2190421663821981E-3</v>
      </c>
      <c r="J126" s="205">
        <v>502.34000000000003</v>
      </c>
      <c r="K126" s="205">
        <v>538.06600000000003</v>
      </c>
      <c r="L126" s="205"/>
      <c r="M126" s="179" t="s">
        <v>1016</v>
      </c>
    </row>
    <row r="127" spans="1:13">
      <c r="A127" s="179" t="s">
        <v>810</v>
      </c>
      <c r="B127" s="205">
        <v>281.25900000000001</v>
      </c>
      <c r="C127" s="206">
        <f t="shared" si="4"/>
        <v>3.1798719740461184E-3</v>
      </c>
      <c r="D127" s="205">
        <v>246.43799999999999</v>
      </c>
      <c r="E127" s="206">
        <f t="shared" si="5"/>
        <v>2.5585953194542234E-3</v>
      </c>
      <c r="F127" s="205">
        <v>3136.8240000000001</v>
      </c>
      <c r="G127" s="206">
        <f t="shared" si="6"/>
        <v>4.3657925147985568E-2</v>
      </c>
      <c r="H127" s="205">
        <v>2969.7220000000002</v>
      </c>
      <c r="I127" s="206">
        <f t="shared" si="7"/>
        <v>3.3548270874422817E-2</v>
      </c>
      <c r="J127" s="205">
        <v>2855.5650000000001</v>
      </c>
      <c r="K127" s="205">
        <v>2723.2840000000001</v>
      </c>
      <c r="L127" s="205"/>
      <c r="M127" s="179" t="s">
        <v>1017</v>
      </c>
    </row>
    <row r="128" spans="1:13">
      <c r="A128" s="179" t="s">
        <v>811</v>
      </c>
      <c r="B128" s="205" t="s">
        <v>742</v>
      </c>
      <c r="C128" s="206" t="str">
        <f t="shared" si="4"/>
        <v>x</v>
      </c>
      <c r="D128" s="205">
        <v>2.36</v>
      </c>
      <c r="E128" s="206">
        <f t="shared" si="5"/>
        <v>2.45022478429137E-5</v>
      </c>
      <c r="F128" s="205">
        <v>433.90800000000002</v>
      </c>
      <c r="G128" s="206">
        <f t="shared" si="6"/>
        <v>6.0390774187879595E-3</v>
      </c>
      <c r="H128" s="205">
        <v>713.58799999999997</v>
      </c>
      <c r="I128" s="206">
        <f t="shared" si="7"/>
        <v>8.0612405864042575E-3</v>
      </c>
      <c r="J128" s="205">
        <v>433.90800000000002</v>
      </c>
      <c r="K128" s="205">
        <v>711.22799999999995</v>
      </c>
      <c r="L128" s="205"/>
      <c r="M128" s="179" t="s">
        <v>1018</v>
      </c>
    </row>
    <row r="129" spans="1:13">
      <c r="A129" s="179" t="s">
        <v>812</v>
      </c>
      <c r="B129" s="205">
        <v>870727.78</v>
      </c>
      <c r="C129" s="206">
        <f t="shared" si="4"/>
        <v>9.8443173894716054</v>
      </c>
      <c r="D129" s="205">
        <v>1180713.2050000001</v>
      </c>
      <c r="E129" s="206">
        <f t="shared" si="5"/>
        <v>12.258528635724991</v>
      </c>
      <c r="F129" s="205">
        <v>343332.82500000001</v>
      </c>
      <c r="G129" s="206">
        <f t="shared" si="6"/>
        <v>4.778463431386788</v>
      </c>
      <c r="H129" s="205">
        <v>343775.83899999998</v>
      </c>
      <c r="I129" s="206">
        <f t="shared" si="7"/>
        <v>3.8835571029389162</v>
      </c>
      <c r="J129" s="205">
        <v>-527394.95500000007</v>
      </c>
      <c r="K129" s="205">
        <v>-836937.36600000015</v>
      </c>
      <c r="L129" s="205"/>
      <c r="M129" s="179" t="s">
        <v>1019</v>
      </c>
    </row>
    <row r="130" spans="1:13">
      <c r="A130" s="179" t="s">
        <v>813</v>
      </c>
      <c r="B130" s="205">
        <v>9.0359999999999996</v>
      </c>
      <c r="C130" s="206">
        <f t="shared" si="4"/>
        <v>1.0215965767310813E-4</v>
      </c>
      <c r="D130" s="205">
        <v>38.265999999999998</v>
      </c>
      <c r="E130" s="206">
        <f t="shared" si="5"/>
        <v>3.9728941354107448E-4</v>
      </c>
      <c r="F130" s="205">
        <v>728.54200000000003</v>
      </c>
      <c r="G130" s="206">
        <f t="shared" si="6"/>
        <v>1.0139756678463218E-2</v>
      </c>
      <c r="H130" s="205">
        <v>796.51099999999997</v>
      </c>
      <c r="I130" s="206">
        <f t="shared" si="7"/>
        <v>8.9980027701102618E-3</v>
      </c>
      <c r="J130" s="205">
        <v>719.50600000000009</v>
      </c>
      <c r="K130" s="205">
        <v>758.245</v>
      </c>
      <c r="L130" s="205"/>
      <c r="M130" s="179" t="s">
        <v>1020</v>
      </c>
    </row>
    <row r="131" spans="1:13">
      <c r="A131" s="179" t="s">
        <v>814</v>
      </c>
      <c r="B131" s="205">
        <v>6411.5159999999996</v>
      </c>
      <c r="C131" s="206">
        <f t="shared" si="4"/>
        <v>7.2487636091816687E-2</v>
      </c>
      <c r="D131" s="205">
        <v>1429.24</v>
      </c>
      <c r="E131" s="206">
        <f t="shared" si="5"/>
        <v>1.4838810469070332E-2</v>
      </c>
      <c r="F131" s="205">
        <v>6</v>
      </c>
      <c r="G131" s="206">
        <f t="shared" si="6"/>
        <v>8.3507251566525056E-5</v>
      </c>
      <c r="H131" s="205">
        <v>39.155999999999999</v>
      </c>
      <c r="I131" s="206">
        <f t="shared" si="7"/>
        <v>4.4233638514275063E-4</v>
      </c>
      <c r="J131" s="205">
        <v>-6405.5159999999996</v>
      </c>
      <c r="K131" s="205">
        <v>-1390.0840000000001</v>
      </c>
      <c r="L131" s="205"/>
      <c r="M131" s="179" t="s">
        <v>1021</v>
      </c>
    </row>
    <row r="132" spans="1:13">
      <c r="A132" s="179" t="s">
        <v>815</v>
      </c>
      <c r="B132" s="205">
        <v>58424.264999999999</v>
      </c>
      <c r="C132" s="206">
        <f t="shared" si="4"/>
        <v>0.66053595752578054</v>
      </c>
      <c r="D132" s="205">
        <v>71258.585000000006</v>
      </c>
      <c r="E132" s="206">
        <f t="shared" si="5"/>
        <v>0.7398286061887005</v>
      </c>
      <c r="F132" s="205">
        <v>146507.774</v>
      </c>
      <c r="G132" s="206">
        <f t="shared" si="6"/>
        <v>2.0390769233115997</v>
      </c>
      <c r="H132" s="205">
        <v>172592.34400000001</v>
      </c>
      <c r="I132" s="206">
        <f t="shared" si="7"/>
        <v>1.9497362740901549</v>
      </c>
      <c r="J132" s="205">
        <v>88083.509000000005</v>
      </c>
      <c r="K132" s="205">
        <v>101333.75900000001</v>
      </c>
      <c r="L132" s="205"/>
      <c r="M132" s="179" t="s">
        <v>1022</v>
      </c>
    </row>
    <row r="133" spans="1:13">
      <c r="A133" s="179" t="s">
        <v>816</v>
      </c>
      <c r="B133" s="205">
        <v>23112.337</v>
      </c>
      <c r="C133" s="206">
        <f t="shared" si="4"/>
        <v>0.26130460778502779</v>
      </c>
      <c r="D133" s="205">
        <v>25678.269</v>
      </c>
      <c r="E133" s="206">
        <f t="shared" si="5"/>
        <v>0.2665997081419525</v>
      </c>
      <c r="F133" s="205">
        <v>46621.597999999998</v>
      </c>
      <c r="G133" s="206">
        <f t="shared" si="6"/>
        <v>0.64887358543656692</v>
      </c>
      <c r="H133" s="205">
        <v>62156.885999999999</v>
      </c>
      <c r="I133" s="206">
        <f t="shared" si="7"/>
        <v>0.70217213875191653</v>
      </c>
      <c r="J133" s="205">
        <v>23509.260999999999</v>
      </c>
      <c r="K133" s="205">
        <v>36478.616999999998</v>
      </c>
      <c r="L133" s="205"/>
      <c r="M133" s="179" t="s">
        <v>1023</v>
      </c>
    </row>
    <row r="134" spans="1:13">
      <c r="A134" s="179" t="s">
        <v>817</v>
      </c>
      <c r="B134" s="205">
        <v>26070.746999999999</v>
      </c>
      <c r="C134" s="206">
        <f t="shared" si="4"/>
        <v>0.29475194652525571</v>
      </c>
      <c r="D134" s="205">
        <v>12867.33</v>
      </c>
      <c r="E134" s="206">
        <f t="shared" si="5"/>
        <v>0.13359258844769442</v>
      </c>
      <c r="F134" s="205">
        <v>20287.645</v>
      </c>
      <c r="G134" s="206">
        <f t="shared" si="6"/>
        <v>0.28236091245122574</v>
      </c>
      <c r="H134" s="205">
        <v>26820.972000000002</v>
      </c>
      <c r="I134" s="206">
        <f t="shared" si="7"/>
        <v>0.30299039228968566</v>
      </c>
      <c r="J134" s="205">
        <v>-5783.101999999999</v>
      </c>
      <c r="K134" s="205">
        <v>13953.642000000002</v>
      </c>
      <c r="L134" s="205"/>
      <c r="M134" s="179" t="s">
        <v>1024</v>
      </c>
    </row>
    <row r="135" spans="1:13">
      <c r="A135" s="179" t="s">
        <v>818</v>
      </c>
      <c r="B135" s="205">
        <v>41173.523000000001</v>
      </c>
      <c r="C135" s="206">
        <f t="shared" si="4"/>
        <v>0.4655016616728469</v>
      </c>
      <c r="D135" s="205">
        <v>31939.01</v>
      </c>
      <c r="E135" s="206">
        <f t="shared" si="5"/>
        <v>0.33160065206665218</v>
      </c>
      <c r="F135" s="205">
        <v>2873.4859999999999</v>
      </c>
      <c r="G135" s="206">
        <f t="shared" si="6"/>
        <v>3.9992819712481302E-2</v>
      </c>
      <c r="H135" s="205">
        <v>5188.8649999999998</v>
      </c>
      <c r="I135" s="206">
        <f t="shared" si="7"/>
        <v>5.8617422287612082E-2</v>
      </c>
      <c r="J135" s="205">
        <v>-38300.037000000004</v>
      </c>
      <c r="K135" s="205">
        <v>-26750.144999999997</v>
      </c>
      <c r="L135" s="205"/>
      <c r="M135" s="179" t="s">
        <v>1025</v>
      </c>
    </row>
    <row r="136" spans="1:13">
      <c r="A136" s="179" t="s">
        <v>819</v>
      </c>
      <c r="B136" s="205">
        <v>22559.876</v>
      </c>
      <c r="C136" s="206">
        <f t="shared" si="4"/>
        <v>0.25505856676712796</v>
      </c>
      <c r="D136" s="205">
        <v>30395.27</v>
      </c>
      <c r="E136" s="206">
        <f t="shared" si="5"/>
        <v>0.31557306728486423</v>
      </c>
      <c r="F136" s="205">
        <v>14477.004999999999</v>
      </c>
      <c r="G136" s="206">
        <f t="shared" si="6"/>
        <v>0.20148914974414017</v>
      </c>
      <c r="H136" s="205">
        <v>12186.745999999999</v>
      </c>
      <c r="I136" s="206">
        <f t="shared" si="7"/>
        <v>0.1376708849804085</v>
      </c>
      <c r="J136" s="205">
        <v>-8082.871000000001</v>
      </c>
      <c r="K136" s="205">
        <v>-18208.524000000001</v>
      </c>
      <c r="L136" s="205"/>
      <c r="M136" s="179" t="s">
        <v>1026</v>
      </c>
    </row>
    <row r="137" spans="1:13">
      <c r="A137" s="179" t="s">
        <v>820</v>
      </c>
      <c r="B137" s="205">
        <v>9.9760000000000009</v>
      </c>
      <c r="C137" s="206">
        <f t="shared" si="4"/>
        <v>1.1278715636862846E-4</v>
      </c>
      <c r="D137" s="205">
        <v>0.56599999999999995</v>
      </c>
      <c r="E137" s="206">
        <f t="shared" si="5"/>
        <v>5.8763865589360831E-6</v>
      </c>
      <c r="F137" s="205">
        <v>676.39400000000001</v>
      </c>
      <c r="G137" s="206">
        <f t="shared" si="6"/>
        <v>9.4139673193480242E-3</v>
      </c>
      <c r="H137" s="205">
        <v>467.78300000000002</v>
      </c>
      <c r="I137" s="206">
        <f t="shared" si="7"/>
        <v>5.2844376660341023E-3</v>
      </c>
      <c r="J137" s="205">
        <v>666.41800000000001</v>
      </c>
      <c r="K137" s="205">
        <v>467.21700000000004</v>
      </c>
      <c r="L137" s="205"/>
      <c r="M137" s="179" t="s">
        <v>1027</v>
      </c>
    </row>
    <row r="138" spans="1:13">
      <c r="A138" s="179" t="s">
        <v>821</v>
      </c>
      <c r="B138" s="205" t="s">
        <v>742</v>
      </c>
      <c r="C138" s="206" t="str">
        <f t="shared" si="4"/>
        <v>x</v>
      </c>
      <c r="D138" s="205" t="s">
        <v>726</v>
      </c>
      <c r="E138" s="206" t="str">
        <f t="shared" si="5"/>
        <v>x</v>
      </c>
      <c r="F138" s="205" t="s">
        <v>742</v>
      </c>
      <c r="G138" s="206" t="str">
        <f t="shared" si="6"/>
        <v>x</v>
      </c>
      <c r="H138" s="205">
        <v>20.509</v>
      </c>
      <c r="I138" s="206">
        <f t="shared" si="7"/>
        <v>2.3168548684474082E-4</v>
      </c>
      <c r="J138" s="205" t="s">
        <v>742</v>
      </c>
      <c r="K138" s="205">
        <v>20.474</v>
      </c>
      <c r="L138" s="205"/>
      <c r="M138" s="179" t="s">
        <v>1028</v>
      </c>
    </row>
    <row r="139" spans="1:13">
      <c r="A139" s="179" t="s">
        <v>822</v>
      </c>
      <c r="B139" s="205">
        <v>1119.848</v>
      </c>
      <c r="C139" s="206">
        <f t="shared" si="4"/>
        <v>1.2660833148064939E-2</v>
      </c>
      <c r="D139" s="205">
        <v>1637.9880000000001</v>
      </c>
      <c r="E139" s="206">
        <f t="shared" si="5"/>
        <v>1.7006096584626498E-2</v>
      </c>
      <c r="F139" s="205">
        <v>12313.097</v>
      </c>
      <c r="G139" s="206">
        <f t="shared" si="6"/>
        <v>0.17137214812367083</v>
      </c>
      <c r="H139" s="205">
        <v>13739.142</v>
      </c>
      <c r="I139" s="206">
        <f t="shared" si="7"/>
        <v>0.15520794788137043</v>
      </c>
      <c r="J139" s="205">
        <v>11193.249</v>
      </c>
      <c r="K139" s="205">
        <v>12101.154</v>
      </c>
      <c r="L139" s="205"/>
      <c r="M139" s="179" t="s">
        <v>1029</v>
      </c>
    </row>
    <row r="140" spans="1:13">
      <c r="A140" s="179" t="s">
        <v>823</v>
      </c>
      <c r="B140" s="205">
        <v>20724.307000000001</v>
      </c>
      <c r="C140" s="206">
        <f t="shared" si="4"/>
        <v>0.23430589958304543</v>
      </c>
      <c r="D140" s="205">
        <v>21123.929</v>
      </c>
      <c r="E140" s="206">
        <f t="shared" si="5"/>
        <v>0.2193151456669967</v>
      </c>
      <c r="F140" s="205">
        <v>6561.1629999999996</v>
      </c>
      <c r="G140" s="206">
        <f t="shared" si="6"/>
        <v>9.1317448201662696E-2</v>
      </c>
      <c r="H140" s="205">
        <v>9055.6990000000005</v>
      </c>
      <c r="I140" s="206">
        <f t="shared" si="7"/>
        <v>0.10230016244255855</v>
      </c>
      <c r="J140" s="205">
        <v>-14163.144</v>
      </c>
      <c r="K140" s="205">
        <v>-12068.23</v>
      </c>
      <c r="L140" s="205"/>
      <c r="M140" s="179" t="s">
        <v>1030</v>
      </c>
    </row>
    <row r="141" spans="1:13">
      <c r="A141" s="179" t="s">
        <v>824</v>
      </c>
      <c r="B141" s="205" t="s">
        <v>726</v>
      </c>
      <c r="C141" s="206" t="str">
        <f t="shared" si="4"/>
        <v>x</v>
      </c>
      <c r="D141" s="205" t="s">
        <v>742</v>
      </c>
      <c r="E141" s="206" t="str">
        <f t="shared" si="5"/>
        <v>x</v>
      </c>
      <c r="F141" s="205">
        <v>6.5369999999999999</v>
      </c>
      <c r="G141" s="206">
        <f t="shared" si="6"/>
        <v>9.0981150581729054E-5</v>
      </c>
      <c r="H141" s="205" t="s">
        <v>726</v>
      </c>
      <c r="I141" s="206" t="str">
        <f t="shared" si="7"/>
        <v>x</v>
      </c>
      <c r="J141" s="205">
        <v>6.101</v>
      </c>
      <c r="K141" s="205" t="s">
        <v>726</v>
      </c>
      <c r="L141" s="205"/>
      <c r="M141" s="179" t="s">
        <v>1031</v>
      </c>
    </row>
    <row r="142" spans="1:13">
      <c r="A142" s="179" t="s">
        <v>825</v>
      </c>
      <c r="B142" s="205" t="s">
        <v>726</v>
      </c>
      <c r="C142" s="206" t="str">
        <f t="shared" ref="C142:C205" si="8">IF(B142=0,0,IF(OR(B142="x",B142="Ə"),"x",B142/$B$12*100))</f>
        <v>x</v>
      </c>
      <c r="D142" s="205" t="s">
        <v>742</v>
      </c>
      <c r="E142" s="206" t="str">
        <f t="shared" ref="E142:E205" si="9">IF(D142=0,0,IF(OR(D142="x",D142="Ə"),"x",D142/$D$12*100))</f>
        <v>x</v>
      </c>
      <c r="F142" s="205" t="s">
        <v>742</v>
      </c>
      <c r="G142" s="206" t="str">
        <f t="shared" ref="G142:G205" si="10">IF(F142=0,0,IF(OR(F142="x",F142="Ə"),"x",F142/$F$12*100))</f>
        <v>x</v>
      </c>
      <c r="H142" s="205">
        <v>0.51600000000000001</v>
      </c>
      <c r="I142" s="206">
        <f t="shared" ref="I142:I205" si="11">IF(H142=0,0,IF(OR(H142="x",H142="Ə"),"x",H142/$H$12*100))</f>
        <v>5.8291340978051727E-6</v>
      </c>
      <c r="J142" s="205" t="s">
        <v>726</v>
      </c>
      <c r="K142" s="205">
        <v>0.51600000000000001</v>
      </c>
      <c r="L142" s="205"/>
      <c r="M142" s="179" t="s">
        <v>1032</v>
      </c>
    </row>
    <row r="143" spans="1:13">
      <c r="A143" s="179" t="s">
        <v>826</v>
      </c>
      <c r="B143" s="205" t="s">
        <v>742</v>
      </c>
      <c r="C143" s="206" t="str">
        <f t="shared" si="8"/>
        <v>x</v>
      </c>
      <c r="D143" s="205">
        <v>1492.665</v>
      </c>
      <c r="E143" s="206">
        <f t="shared" si="9"/>
        <v>1.5497308379848636E-2</v>
      </c>
      <c r="F143" s="205">
        <v>264.81400000000002</v>
      </c>
      <c r="G143" s="206">
        <f t="shared" si="10"/>
        <v>3.6856482193896281E-3</v>
      </c>
      <c r="H143" s="205">
        <v>512.33199999999999</v>
      </c>
      <c r="I143" s="206">
        <f t="shared" si="11"/>
        <v>5.7876975399161227E-3</v>
      </c>
      <c r="J143" s="205">
        <v>264.81400000000002</v>
      </c>
      <c r="K143" s="205">
        <v>-980.33299999999997</v>
      </c>
      <c r="L143" s="205"/>
      <c r="M143" s="179" t="s">
        <v>1033</v>
      </c>
    </row>
    <row r="144" spans="1:13">
      <c r="A144" s="179" t="s">
        <v>827</v>
      </c>
      <c r="B144" s="205">
        <v>7454.5919999999996</v>
      </c>
      <c r="C144" s="206">
        <f t="shared" si="8"/>
        <v>8.4280496548549189E-2</v>
      </c>
      <c r="D144" s="205">
        <v>790.68799999999999</v>
      </c>
      <c r="E144" s="206">
        <f t="shared" si="9"/>
        <v>8.2091666705159955E-3</v>
      </c>
      <c r="F144" s="205">
        <v>6440.7290000000003</v>
      </c>
      <c r="G144" s="206">
        <f t="shared" si="10"/>
        <v>8.9641262812468911E-2</v>
      </c>
      <c r="H144" s="205">
        <v>9525.3420000000006</v>
      </c>
      <c r="I144" s="206">
        <f t="shared" si="11"/>
        <v>0.10760561210359636</v>
      </c>
      <c r="J144" s="205">
        <v>-1013.8629999999994</v>
      </c>
      <c r="K144" s="205">
        <v>8734.6540000000005</v>
      </c>
      <c r="L144" s="205"/>
      <c r="M144" s="179" t="s">
        <v>1034</v>
      </c>
    </row>
    <row r="145" spans="1:13">
      <c r="A145" s="179" t="s">
        <v>828</v>
      </c>
      <c r="B145" s="205">
        <v>15135.716</v>
      </c>
      <c r="C145" s="206">
        <f t="shared" si="8"/>
        <v>0.17112212983592137</v>
      </c>
      <c r="D145" s="205">
        <v>13956.344999999999</v>
      </c>
      <c r="E145" s="206">
        <f t="shared" si="9"/>
        <v>0.14489907803864807</v>
      </c>
      <c r="F145" s="205">
        <v>23.577999999999999</v>
      </c>
      <c r="G145" s="206">
        <f t="shared" si="10"/>
        <v>3.281556629059213E-4</v>
      </c>
      <c r="H145" s="205">
        <v>284.37</v>
      </c>
      <c r="I145" s="206">
        <f t="shared" si="11"/>
        <v>3.2124629135520479E-3</v>
      </c>
      <c r="J145" s="205">
        <v>-15112.138000000001</v>
      </c>
      <c r="K145" s="205">
        <v>-13671.974999999999</v>
      </c>
      <c r="L145" s="205"/>
      <c r="M145" s="179" t="s">
        <v>1035</v>
      </c>
    </row>
    <row r="146" spans="1:13">
      <c r="A146" s="179" t="s">
        <v>829</v>
      </c>
      <c r="B146" s="205">
        <v>2722.9589999999998</v>
      </c>
      <c r="C146" s="206">
        <f t="shared" si="8"/>
        <v>3.0785365128143959E-2</v>
      </c>
      <c r="D146" s="205">
        <v>2825.4189999999999</v>
      </c>
      <c r="E146" s="206">
        <f t="shared" si="9"/>
        <v>2.9334371439863303E-2</v>
      </c>
      <c r="F146" s="205">
        <v>2336.788</v>
      </c>
      <c r="G146" s="206">
        <f t="shared" si="10"/>
        <v>3.2523123895606167E-2</v>
      </c>
      <c r="H146" s="205">
        <v>5411.3890000000001</v>
      </c>
      <c r="I146" s="206">
        <f t="shared" si="11"/>
        <v>6.113122507051906E-2</v>
      </c>
      <c r="J146" s="205">
        <v>-386.17099999999982</v>
      </c>
      <c r="K146" s="205">
        <v>2585.9700000000003</v>
      </c>
      <c r="L146" s="205"/>
      <c r="M146" s="179" t="s">
        <v>1036</v>
      </c>
    </row>
    <row r="147" spans="1:13">
      <c r="A147" s="179" t="s">
        <v>830</v>
      </c>
      <c r="B147" s="205">
        <v>62.225000000000001</v>
      </c>
      <c r="C147" s="206">
        <f t="shared" si="8"/>
        <v>7.0350649609441718E-4</v>
      </c>
      <c r="D147" s="205">
        <v>41.189</v>
      </c>
      <c r="E147" s="206">
        <f t="shared" si="9"/>
        <v>4.2763690101770024E-4</v>
      </c>
      <c r="F147" s="205">
        <v>1192.4659999999999</v>
      </c>
      <c r="G147" s="206">
        <f t="shared" si="10"/>
        <v>1.659659304108798E-2</v>
      </c>
      <c r="H147" s="205">
        <v>631.553</v>
      </c>
      <c r="I147" s="206">
        <f t="shared" si="11"/>
        <v>7.1345099357968018E-3</v>
      </c>
      <c r="J147" s="205">
        <v>1130.241</v>
      </c>
      <c r="K147" s="205">
        <v>590.36400000000003</v>
      </c>
      <c r="L147" s="205"/>
      <c r="M147" s="179" t="s">
        <v>1037</v>
      </c>
    </row>
    <row r="148" spans="1:13">
      <c r="A148" s="179" t="s">
        <v>831</v>
      </c>
      <c r="B148" s="205">
        <v>22.082999999999998</v>
      </c>
      <c r="C148" s="206">
        <f t="shared" si="8"/>
        <v>2.4966707839699497E-4</v>
      </c>
      <c r="D148" s="205">
        <v>3.0019999999999998</v>
      </c>
      <c r="E148" s="206">
        <f t="shared" si="9"/>
        <v>3.116768984085887E-5</v>
      </c>
      <c r="F148" s="205">
        <v>606.95100000000002</v>
      </c>
      <c r="G148" s="206">
        <f t="shared" si="10"/>
        <v>8.4474683075923263E-3</v>
      </c>
      <c r="H148" s="205">
        <v>1163.5219999999999</v>
      </c>
      <c r="I148" s="206">
        <f t="shared" si="11"/>
        <v>1.3144042177803234E-2</v>
      </c>
      <c r="J148" s="205">
        <v>584.86800000000005</v>
      </c>
      <c r="K148" s="205">
        <v>1160.52</v>
      </c>
      <c r="L148" s="205"/>
      <c r="M148" s="179" t="s">
        <v>1038</v>
      </c>
    </row>
    <row r="149" spans="1:13">
      <c r="A149" s="179" t="s">
        <v>832</v>
      </c>
      <c r="B149" s="205">
        <v>2.0950000000000002</v>
      </c>
      <c r="C149" s="206">
        <f t="shared" si="8"/>
        <v>2.3685755071399022E-5</v>
      </c>
      <c r="D149" s="205" t="s">
        <v>742</v>
      </c>
      <c r="E149" s="206" t="str">
        <f t="shared" si="9"/>
        <v>x</v>
      </c>
      <c r="F149" s="205">
        <v>2.9420000000000002</v>
      </c>
      <c r="G149" s="206">
        <f t="shared" si="10"/>
        <v>4.0946389018119459E-5</v>
      </c>
      <c r="H149" s="205">
        <v>7.6029999999999998</v>
      </c>
      <c r="I149" s="206">
        <f t="shared" si="11"/>
        <v>8.5889353770567288E-5</v>
      </c>
      <c r="J149" s="205">
        <v>0.84699999999999998</v>
      </c>
      <c r="K149" s="205">
        <v>7.6029999999999998</v>
      </c>
      <c r="L149" s="205"/>
      <c r="M149" s="179" t="s">
        <v>1039</v>
      </c>
    </row>
    <row r="150" spans="1:13">
      <c r="A150" s="179" t="s">
        <v>833</v>
      </c>
      <c r="B150" s="205">
        <v>1.079</v>
      </c>
      <c r="C150" s="206">
        <f t="shared" si="8"/>
        <v>1.21990118004962E-5</v>
      </c>
      <c r="D150" s="205">
        <v>9.5009999999999994</v>
      </c>
      <c r="E150" s="206">
        <f t="shared" si="9"/>
        <v>9.8642312184543687E-5</v>
      </c>
      <c r="F150" s="205">
        <v>41.292000000000002</v>
      </c>
      <c r="G150" s="206">
        <f t="shared" si="10"/>
        <v>5.7469690528082554E-4</v>
      </c>
      <c r="H150" s="205">
        <v>46.911000000000001</v>
      </c>
      <c r="I150" s="206">
        <f t="shared" si="11"/>
        <v>5.2994284818243882E-4</v>
      </c>
      <c r="J150" s="205">
        <v>40.213000000000001</v>
      </c>
      <c r="K150" s="205">
        <v>37.410000000000004</v>
      </c>
      <c r="L150" s="205"/>
      <c r="M150" s="179" t="s">
        <v>1040</v>
      </c>
    </row>
    <row r="151" spans="1:13">
      <c r="A151" s="179" t="s">
        <v>834</v>
      </c>
      <c r="B151" s="205" t="s">
        <v>742</v>
      </c>
      <c r="C151" s="206" t="str">
        <f t="shared" si="8"/>
        <v>x</v>
      </c>
      <c r="D151" s="205" t="s">
        <v>742</v>
      </c>
      <c r="E151" s="206" t="str">
        <f t="shared" si="9"/>
        <v>x</v>
      </c>
      <c r="F151" s="205">
        <v>64.147999999999996</v>
      </c>
      <c r="G151" s="206">
        <f t="shared" si="10"/>
        <v>8.9280386224824162E-4</v>
      </c>
      <c r="H151" s="205">
        <v>196.73400000000001</v>
      </c>
      <c r="I151" s="206">
        <f t="shared" si="11"/>
        <v>2.2224590457317881E-3</v>
      </c>
      <c r="J151" s="205">
        <v>64.147999999999996</v>
      </c>
      <c r="K151" s="205">
        <v>196.73400000000001</v>
      </c>
      <c r="L151" s="205"/>
      <c r="M151" s="179" t="s">
        <v>1041</v>
      </c>
    </row>
    <row r="152" spans="1:13">
      <c r="A152" s="179" t="s">
        <v>835</v>
      </c>
      <c r="B152" s="205" t="s">
        <v>742</v>
      </c>
      <c r="C152" s="206" t="str">
        <f t="shared" si="8"/>
        <v>x</v>
      </c>
      <c r="D152" s="205" t="s">
        <v>726</v>
      </c>
      <c r="E152" s="206" t="str">
        <f t="shared" si="9"/>
        <v>x</v>
      </c>
      <c r="F152" s="205" t="s">
        <v>742</v>
      </c>
      <c r="G152" s="206" t="str">
        <f t="shared" si="10"/>
        <v>x</v>
      </c>
      <c r="H152" s="205" t="s">
        <v>742</v>
      </c>
      <c r="I152" s="206" t="str">
        <f t="shared" si="11"/>
        <v>x</v>
      </c>
      <c r="J152" s="205" t="s">
        <v>742</v>
      </c>
      <c r="K152" s="205" t="s">
        <v>726</v>
      </c>
      <c r="L152" s="205"/>
      <c r="M152" s="179" t="s">
        <v>1042</v>
      </c>
    </row>
    <row r="153" spans="1:13">
      <c r="A153" s="179" t="s">
        <v>836</v>
      </c>
      <c r="B153" s="205">
        <v>34121.322</v>
      </c>
      <c r="C153" s="206">
        <f t="shared" si="8"/>
        <v>0.38577053728130739</v>
      </c>
      <c r="D153" s="205">
        <v>31509.792000000001</v>
      </c>
      <c r="E153" s="206">
        <f t="shared" si="9"/>
        <v>0.32714437841638117</v>
      </c>
      <c r="F153" s="205">
        <v>117884.06</v>
      </c>
      <c r="G153" s="206">
        <f t="shared" si="10"/>
        <v>1.6406956423505556</v>
      </c>
      <c r="H153" s="205">
        <v>152085.32399999999</v>
      </c>
      <c r="I153" s="206">
        <f t="shared" si="11"/>
        <v>1.7180731548529986</v>
      </c>
      <c r="J153" s="205">
        <v>83762.737999999998</v>
      </c>
      <c r="K153" s="205">
        <v>120575.53199999999</v>
      </c>
      <c r="L153" s="205"/>
      <c r="M153" s="179" t="s">
        <v>1043</v>
      </c>
    </row>
    <row r="154" spans="1:13">
      <c r="A154" s="179" t="s">
        <v>837</v>
      </c>
      <c r="B154" s="205">
        <v>596.22900000000004</v>
      </c>
      <c r="C154" s="206">
        <f t="shared" si="8"/>
        <v>6.7408754465227531E-3</v>
      </c>
      <c r="D154" s="205">
        <v>9240.9089999999997</v>
      </c>
      <c r="E154" s="206">
        <f t="shared" si="9"/>
        <v>9.5941967208394846E-2</v>
      </c>
      <c r="F154" s="205">
        <v>4983.6350000000002</v>
      </c>
      <c r="G154" s="206">
        <f t="shared" si="10"/>
        <v>6.9361610276789859E-2</v>
      </c>
      <c r="H154" s="205">
        <v>3060.078</v>
      </c>
      <c r="I154" s="206">
        <f t="shared" si="11"/>
        <v>3.4569001960743133E-2</v>
      </c>
      <c r="J154" s="205">
        <v>4387.4059999999999</v>
      </c>
      <c r="K154" s="205">
        <v>-6180.8310000000001</v>
      </c>
      <c r="L154" s="205"/>
      <c r="M154" s="179" t="s">
        <v>1044</v>
      </c>
    </row>
    <row r="155" spans="1:13">
      <c r="A155" s="179" t="s">
        <v>838</v>
      </c>
      <c r="B155" s="205">
        <v>4016.6790000000001</v>
      </c>
      <c r="C155" s="206">
        <f t="shared" si="8"/>
        <v>4.5411968971089234E-2</v>
      </c>
      <c r="D155" s="205">
        <v>2681.2130000000002</v>
      </c>
      <c r="E155" s="206">
        <f t="shared" si="9"/>
        <v>2.7837180273577199E-2</v>
      </c>
      <c r="F155" s="205">
        <v>5789.9070000000002</v>
      </c>
      <c r="G155" s="206">
        <f t="shared" si="10"/>
        <v>8.0583203399297407E-2</v>
      </c>
      <c r="H155" s="205">
        <v>7173.6419999999998</v>
      </c>
      <c r="I155" s="206">
        <f t="shared" si="11"/>
        <v>8.1038994549704049E-2</v>
      </c>
      <c r="J155" s="205">
        <v>1773.2280000000001</v>
      </c>
      <c r="K155" s="205">
        <v>4492.4290000000001</v>
      </c>
      <c r="L155" s="205"/>
      <c r="M155" s="179" t="s">
        <v>1045</v>
      </c>
    </row>
    <row r="156" spans="1:13">
      <c r="A156" s="179" t="s">
        <v>839</v>
      </c>
      <c r="B156" s="205">
        <v>12739.681</v>
      </c>
      <c r="C156" s="206">
        <f t="shared" si="8"/>
        <v>0.14403291830728199</v>
      </c>
      <c r="D156" s="205">
        <v>15418.627</v>
      </c>
      <c r="E156" s="206">
        <f t="shared" si="9"/>
        <v>0.16008094074213602</v>
      </c>
      <c r="F156" s="205">
        <v>11925.558000000001</v>
      </c>
      <c r="G156" s="206">
        <f t="shared" si="10"/>
        <v>0.16597842866286425</v>
      </c>
      <c r="H156" s="205">
        <v>14902.902</v>
      </c>
      <c r="I156" s="206">
        <f t="shared" si="11"/>
        <v>0.16835467869079243</v>
      </c>
      <c r="J156" s="205">
        <v>-814.12299999999959</v>
      </c>
      <c r="K156" s="205">
        <v>-515.72500000000036</v>
      </c>
      <c r="L156" s="205"/>
      <c r="M156" s="179" t="s">
        <v>1046</v>
      </c>
    </row>
    <row r="157" spans="1:13">
      <c r="A157" s="179" t="s">
        <v>840</v>
      </c>
      <c r="B157" s="205">
        <v>144.578</v>
      </c>
      <c r="C157" s="206">
        <f t="shared" si="8"/>
        <v>1.6345771344690825E-3</v>
      </c>
      <c r="D157" s="205" t="s">
        <v>742</v>
      </c>
      <c r="E157" s="206" t="str">
        <f t="shared" si="9"/>
        <v>x</v>
      </c>
      <c r="F157" s="205">
        <v>1.33</v>
      </c>
      <c r="G157" s="206">
        <f t="shared" si="10"/>
        <v>1.851077409724639E-5</v>
      </c>
      <c r="H157" s="205">
        <v>9.1050000000000004</v>
      </c>
      <c r="I157" s="206">
        <f t="shared" si="11"/>
        <v>1.028571045746436E-4</v>
      </c>
      <c r="J157" s="205">
        <v>-143.24799999999999</v>
      </c>
      <c r="K157" s="205">
        <v>9.1050000000000004</v>
      </c>
      <c r="L157" s="205"/>
      <c r="M157" s="179" t="s">
        <v>1047</v>
      </c>
    </row>
    <row r="158" spans="1:13">
      <c r="A158" s="179" t="s">
        <v>841</v>
      </c>
      <c r="B158" s="205">
        <v>3500.0410000000002</v>
      </c>
      <c r="C158" s="206">
        <f t="shared" si="8"/>
        <v>3.9570937406135799E-2</v>
      </c>
      <c r="D158" s="205">
        <v>3610.0810000000001</v>
      </c>
      <c r="E158" s="206">
        <f t="shared" si="9"/>
        <v>3.7480974319912611E-2</v>
      </c>
      <c r="F158" s="205">
        <v>4167.5929999999998</v>
      </c>
      <c r="G158" s="206">
        <f t="shared" si="10"/>
        <v>5.8004039512981484E-2</v>
      </c>
      <c r="H158" s="205">
        <v>5062.8230000000003</v>
      </c>
      <c r="I158" s="206">
        <f t="shared" si="11"/>
        <v>5.7193554613279608E-2</v>
      </c>
      <c r="J158" s="205">
        <v>667.55199999999968</v>
      </c>
      <c r="K158" s="205">
        <v>1452.7420000000002</v>
      </c>
      <c r="L158" s="205"/>
      <c r="M158" s="179" t="s">
        <v>1048</v>
      </c>
    </row>
    <row r="159" spans="1:13">
      <c r="A159" s="179" t="s">
        <v>842</v>
      </c>
      <c r="B159" s="205">
        <v>3761.95</v>
      </c>
      <c r="C159" s="206">
        <f t="shared" si="8"/>
        <v>4.2532041188949661E-2</v>
      </c>
      <c r="D159" s="205">
        <v>3291.123</v>
      </c>
      <c r="E159" s="206">
        <f t="shared" si="9"/>
        <v>3.4169453994709192E-2</v>
      </c>
      <c r="F159" s="205">
        <v>312.25599999999997</v>
      </c>
      <c r="G159" s="206">
        <f t="shared" si="10"/>
        <v>4.3459400575261405E-3</v>
      </c>
      <c r="H159" s="205">
        <v>260.733</v>
      </c>
      <c r="I159" s="206">
        <f t="shared" si="11"/>
        <v>2.9454411254322401E-3</v>
      </c>
      <c r="J159" s="205">
        <v>-3449.694</v>
      </c>
      <c r="K159" s="205">
        <v>-3030.39</v>
      </c>
      <c r="L159" s="205"/>
      <c r="M159" s="179" t="s">
        <v>1049</v>
      </c>
    </row>
    <row r="160" spans="1:13">
      <c r="A160" s="179" t="s">
        <v>843</v>
      </c>
      <c r="B160" s="205">
        <v>608.87800000000004</v>
      </c>
      <c r="C160" s="206">
        <f t="shared" si="8"/>
        <v>6.8838831390755579E-3</v>
      </c>
      <c r="D160" s="205">
        <v>704.66099999999994</v>
      </c>
      <c r="E160" s="206">
        <f t="shared" si="9"/>
        <v>7.3160078250997518E-3</v>
      </c>
      <c r="F160" s="205">
        <v>3485.107</v>
      </c>
      <c r="G160" s="206">
        <f t="shared" si="10"/>
        <v>4.8505284497542905E-2</v>
      </c>
      <c r="H160" s="205">
        <v>4645.1819999999998</v>
      </c>
      <c r="I160" s="206">
        <f t="shared" si="11"/>
        <v>5.247555966416826E-2</v>
      </c>
      <c r="J160" s="205">
        <v>2876.2289999999998</v>
      </c>
      <c r="K160" s="205">
        <v>3940.5209999999997</v>
      </c>
      <c r="L160" s="205"/>
      <c r="M160" s="179" t="s">
        <v>1050</v>
      </c>
    </row>
    <row r="161" spans="1:13">
      <c r="A161" s="179" t="s">
        <v>844</v>
      </c>
      <c r="B161" s="205" t="s">
        <v>742</v>
      </c>
      <c r="C161" s="206" t="str">
        <f t="shared" si="8"/>
        <v>x</v>
      </c>
      <c r="D161" s="205">
        <v>103.545</v>
      </c>
      <c r="E161" s="206">
        <f t="shared" si="9"/>
        <v>1.0750361241078389E-3</v>
      </c>
      <c r="F161" s="205">
        <v>649.19200000000001</v>
      </c>
      <c r="G161" s="206">
        <f t="shared" si="10"/>
        <v>9.0353732764959227E-3</v>
      </c>
      <c r="H161" s="205">
        <v>200.619</v>
      </c>
      <c r="I161" s="206">
        <f t="shared" si="11"/>
        <v>2.2663470030379377E-3</v>
      </c>
      <c r="J161" s="205">
        <v>649.19200000000001</v>
      </c>
      <c r="K161" s="205">
        <v>97.073999999999998</v>
      </c>
      <c r="L161" s="205"/>
      <c r="M161" s="179" t="s">
        <v>1051</v>
      </c>
    </row>
    <row r="162" spans="1:13">
      <c r="A162" s="179" t="s">
        <v>845</v>
      </c>
      <c r="B162" s="205" t="s">
        <v>742</v>
      </c>
      <c r="C162" s="206" t="str">
        <f t="shared" si="8"/>
        <v>x</v>
      </c>
      <c r="D162" s="205">
        <v>2.476</v>
      </c>
      <c r="E162" s="206">
        <f t="shared" si="9"/>
        <v>2.570659561824336E-5</v>
      </c>
      <c r="F162" s="205">
        <v>6.7320000000000002</v>
      </c>
      <c r="G162" s="206">
        <f t="shared" si="10"/>
        <v>9.3695136257641119E-5</v>
      </c>
      <c r="H162" s="205">
        <v>56.17</v>
      </c>
      <c r="I162" s="206">
        <f t="shared" si="11"/>
        <v>6.345396555692181E-4</v>
      </c>
      <c r="J162" s="205">
        <v>6.7320000000000002</v>
      </c>
      <c r="K162" s="205">
        <v>53.694000000000003</v>
      </c>
      <c r="L162" s="205"/>
      <c r="M162" s="179" t="s">
        <v>1052</v>
      </c>
    </row>
    <row r="163" spans="1:13">
      <c r="A163" s="179" t="s">
        <v>846</v>
      </c>
      <c r="B163" s="205">
        <v>9239.4369999999999</v>
      </c>
      <c r="C163" s="206">
        <f t="shared" si="8"/>
        <v>0.10445968581366194</v>
      </c>
      <c r="D163" s="205">
        <v>38110.430999999997</v>
      </c>
      <c r="E163" s="206">
        <f t="shared" si="9"/>
        <v>0.39567424820434804</v>
      </c>
      <c r="F163" s="205">
        <v>5644.3249999999998</v>
      </c>
      <c r="G163" s="206">
        <f t="shared" si="10"/>
        <v>7.8557011283037756E-2</v>
      </c>
      <c r="H163" s="205">
        <v>1532.1659999999999</v>
      </c>
      <c r="I163" s="206">
        <f t="shared" si="11"/>
        <v>1.730852921336775E-2</v>
      </c>
      <c r="J163" s="205">
        <v>-3595.1120000000001</v>
      </c>
      <c r="K163" s="205">
        <v>-36578.264999999999</v>
      </c>
      <c r="L163" s="205"/>
      <c r="M163" s="179" t="s">
        <v>1053</v>
      </c>
    </row>
    <row r="164" spans="1:13">
      <c r="A164" s="179" t="s">
        <v>847</v>
      </c>
      <c r="B164" s="205">
        <v>560877.26800000004</v>
      </c>
      <c r="C164" s="206">
        <f t="shared" si="8"/>
        <v>6.3411940787414922</v>
      </c>
      <c r="D164" s="205">
        <v>752889.83100000001</v>
      </c>
      <c r="E164" s="206">
        <f t="shared" si="9"/>
        <v>7.8167344226997519</v>
      </c>
      <c r="F164" s="205">
        <v>1291783.2990000001</v>
      </c>
      <c r="G164" s="206">
        <f t="shared" si="10"/>
        <v>17.978878819838112</v>
      </c>
      <c r="H164" s="205">
        <v>1621983.638</v>
      </c>
      <c r="I164" s="206">
        <f t="shared" si="11"/>
        <v>18.323178547185819</v>
      </c>
      <c r="J164" s="205">
        <v>730906.03100000008</v>
      </c>
      <c r="K164" s="205">
        <v>869093.80700000003</v>
      </c>
      <c r="L164" s="205"/>
      <c r="M164" s="179" t="s">
        <v>1054</v>
      </c>
    </row>
    <row r="165" spans="1:13">
      <c r="A165" s="179" t="s">
        <v>848</v>
      </c>
      <c r="B165" s="205">
        <v>39444.313999999998</v>
      </c>
      <c r="C165" s="206">
        <f t="shared" si="8"/>
        <v>0.44595148466031281</v>
      </c>
      <c r="D165" s="205">
        <v>18907.563999999998</v>
      </c>
      <c r="E165" s="206">
        <f t="shared" si="9"/>
        <v>0.19630416069226814</v>
      </c>
      <c r="F165" s="205">
        <v>4952.4979999999996</v>
      </c>
      <c r="G165" s="206">
        <f t="shared" si="10"/>
        <v>6.8928249394785368E-2</v>
      </c>
      <c r="H165" s="205">
        <v>6960.1580000000004</v>
      </c>
      <c r="I165" s="206">
        <f t="shared" si="11"/>
        <v>7.8627314581223753E-2</v>
      </c>
      <c r="J165" s="205">
        <v>-34491.815999999999</v>
      </c>
      <c r="K165" s="205">
        <v>-11947.405999999999</v>
      </c>
      <c r="L165" s="205"/>
      <c r="M165" s="179" t="s">
        <v>1055</v>
      </c>
    </row>
    <row r="166" spans="1:13">
      <c r="A166" s="179" t="s">
        <v>849</v>
      </c>
      <c r="B166" s="205" t="s">
        <v>742</v>
      </c>
      <c r="C166" s="206" t="str">
        <f t="shared" si="8"/>
        <v>x</v>
      </c>
      <c r="D166" s="205" t="s">
        <v>726</v>
      </c>
      <c r="E166" s="206" t="str">
        <f t="shared" si="9"/>
        <v>x</v>
      </c>
      <c r="F166" s="205">
        <v>23.07</v>
      </c>
      <c r="G166" s="206">
        <f t="shared" si="10"/>
        <v>3.2108538227328885E-4</v>
      </c>
      <c r="H166" s="205" t="s">
        <v>742</v>
      </c>
      <c r="I166" s="206" t="str">
        <f t="shared" si="11"/>
        <v>x</v>
      </c>
      <c r="J166" s="205">
        <v>23.07</v>
      </c>
      <c r="K166" s="205" t="s">
        <v>726</v>
      </c>
      <c r="L166" s="205"/>
      <c r="M166" s="179" t="s">
        <v>1056</v>
      </c>
    </row>
    <row r="167" spans="1:13">
      <c r="A167" s="179" t="s">
        <v>729</v>
      </c>
      <c r="B167" s="205">
        <v>12626.287</v>
      </c>
      <c r="C167" s="206">
        <f t="shared" si="8"/>
        <v>0.14275090278911196</v>
      </c>
      <c r="D167" s="205">
        <v>20992.83</v>
      </c>
      <c r="E167" s="206">
        <f t="shared" si="9"/>
        <v>0.21795403541701447</v>
      </c>
      <c r="F167" s="205">
        <v>2952.259</v>
      </c>
      <c r="G167" s="206">
        <f t="shared" si="10"/>
        <v>4.1089172500422953E-2</v>
      </c>
      <c r="H167" s="205">
        <v>4998.0159999999996</v>
      </c>
      <c r="I167" s="206">
        <f t="shared" si="11"/>
        <v>5.6461444742201182E-2</v>
      </c>
      <c r="J167" s="205">
        <v>-9674.0280000000002</v>
      </c>
      <c r="K167" s="205">
        <v>-15994.814000000002</v>
      </c>
      <c r="L167" s="205"/>
      <c r="M167" s="179" t="s">
        <v>939</v>
      </c>
    </row>
    <row r="168" spans="1:13">
      <c r="A168" s="179" t="s">
        <v>850</v>
      </c>
      <c r="B168" s="205" t="s">
        <v>742</v>
      </c>
      <c r="C168" s="206" t="str">
        <f t="shared" si="8"/>
        <v>x</v>
      </c>
      <c r="D168" s="205" t="s">
        <v>742</v>
      </c>
      <c r="E168" s="206" t="str">
        <f t="shared" si="9"/>
        <v>x</v>
      </c>
      <c r="F168" s="205">
        <v>1176.508</v>
      </c>
      <c r="G168" s="206">
        <f t="shared" si="10"/>
        <v>1.6374491587671545E-2</v>
      </c>
      <c r="H168" s="205">
        <v>17.356999999999999</v>
      </c>
      <c r="I168" s="206">
        <f t="shared" si="11"/>
        <v>1.9607806305349683E-4</v>
      </c>
      <c r="J168" s="205">
        <v>1176.508</v>
      </c>
      <c r="K168" s="205">
        <v>17.356999999999999</v>
      </c>
      <c r="L168" s="205"/>
      <c r="M168" s="179" t="s">
        <v>1057</v>
      </c>
    </row>
    <row r="169" spans="1:13">
      <c r="A169" s="179" t="s">
        <v>851</v>
      </c>
      <c r="B169" s="205">
        <v>0.76700000000000002</v>
      </c>
      <c r="C169" s="206">
        <f t="shared" si="8"/>
        <v>8.6715867015575409E-6</v>
      </c>
      <c r="D169" s="205">
        <v>3.6579999999999999</v>
      </c>
      <c r="E169" s="206">
        <f t="shared" si="9"/>
        <v>3.7978484156516244E-5</v>
      </c>
      <c r="F169" s="205">
        <v>1.9119999999999999</v>
      </c>
      <c r="G169" s="206">
        <f t="shared" si="10"/>
        <v>2.6610977499199318E-5</v>
      </c>
      <c r="H169" s="205">
        <v>1.2470000000000001</v>
      </c>
      <c r="I169" s="206">
        <f t="shared" si="11"/>
        <v>1.4087074069695834E-5</v>
      </c>
      <c r="J169" s="205">
        <v>1.145</v>
      </c>
      <c r="K169" s="205">
        <v>-2.4109999999999996</v>
      </c>
      <c r="L169" s="205"/>
      <c r="M169" s="179" t="s">
        <v>1058</v>
      </c>
    </row>
    <row r="170" spans="1:13">
      <c r="A170" s="179" t="s">
        <v>852</v>
      </c>
      <c r="B170" s="205">
        <v>3390789.8190000006</v>
      </c>
      <c r="C170" s="206">
        <f t="shared" si="8"/>
        <v>38.335759976815005</v>
      </c>
      <c r="D170" s="205">
        <v>3900188.202000001</v>
      </c>
      <c r="E170" s="206">
        <f t="shared" si="9"/>
        <v>40.492956762462711</v>
      </c>
      <c r="F170" s="205">
        <v>1120884.7689999996</v>
      </c>
      <c r="G170" s="206">
        <f t="shared" si="10"/>
        <v>15.600334396994883</v>
      </c>
      <c r="H170" s="205">
        <v>1439559.2519999999</v>
      </c>
      <c r="I170" s="206">
        <f t="shared" si="11"/>
        <v>16.262371941170748</v>
      </c>
      <c r="J170" s="205">
        <v>-2269905.0500000007</v>
      </c>
      <c r="K170" s="205">
        <v>-2460628.9500000011</v>
      </c>
      <c r="L170" s="205"/>
      <c r="M170" s="179" t="s">
        <v>852</v>
      </c>
    </row>
    <row r="171" spans="1:13">
      <c r="A171" s="179" t="s">
        <v>716</v>
      </c>
      <c r="B171" s="205">
        <v>11947.011</v>
      </c>
      <c r="C171" s="206">
        <f t="shared" si="8"/>
        <v>0.13507111044453932</v>
      </c>
      <c r="D171" s="205">
        <v>13320.282999999999</v>
      </c>
      <c r="E171" s="206">
        <f t="shared" si="9"/>
        <v>0.13829528618802969</v>
      </c>
      <c r="F171" s="205">
        <v>82642.713000000003</v>
      </c>
      <c r="G171" s="206">
        <f t="shared" si="10"/>
        <v>1.1502109707718553</v>
      </c>
      <c r="H171" s="205">
        <v>81823.183000000005</v>
      </c>
      <c r="I171" s="206">
        <f t="shared" si="11"/>
        <v>0.92433780235707863</v>
      </c>
      <c r="J171" s="205">
        <v>70695.702000000005</v>
      </c>
      <c r="K171" s="205">
        <v>68502.900000000009</v>
      </c>
      <c r="L171" s="205"/>
      <c r="M171" s="179" t="s">
        <v>927</v>
      </c>
    </row>
    <row r="172" spans="1:13">
      <c r="A172" s="179" t="s">
        <v>853</v>
      </c>
      <c r="B172" s="205">
        <v>0.58799999999999997</v>
      </c>
      <c r="C172" s="206">
        <f t="shared" si="8"/>
        <v>6.6478396095382447E-6</v>
      </c>
      <c r="D172" s="205">
        <v>25.504000000000001</v>
      </c>
      <c r="E172" s="206">
        <f t="shared" si="9"/>
        <v>2.6479039363799627E-4</v>
      </c>
      <c r="F172" s="205">
        <v>33.088000000000001</v>
      </c>
      <c r="G172" s="206">
        <f t="shared" si="10"/>
        <v>4.6051465663886354E-4</v>
      </c>
      <c r="H172" s="205">
        <v>973.93799999999999</v>
      </c>
      <c r="I172" s="206">
        <f t="shared" si="11"/>
        <v>1.1002355048349174E-2</v>
      </c>
      <c r="J172" s="205">
        <v>32.5</v>
      </c>
      <c r="K172" s="205">
        <v>948.43399999999997</v>
      </c>
      <c r="L172" s="205"/>
      <c r="M172" s="179" t="s">
        <v>1059</v>
      </c>
    </row>
    <row r="173" spans="1:13">
      <c r="A173" s="179" t="s">
        <v>854</v>
      </c>
      <c r="B173" s="205">
        <v>2.5649999999999999</v>
      </c>
      <c r="C173" s="206">
        <f t="shared" si="8"/>
        <v>2.899950441915918E-5</v>
      </c>
      <c r="D173" s="205">
        <v>31.434000000000001</v>
      </c>
      <c r="E173" s="206">
        <f t="shared" si="9"/>
        <v>3.2635748249752093E-4</v>
      </c>
      <c r="F173" s="205">
        <v>1024.3240000000001</v>
      </c>
      <c r="G173" s="206">
        <f t="shared" si="10"/>
        <v>1.4256413658938203E-2</v>
      </c>
      <c r="H173" s="205">
        <v>1034.4580000000001</v>
      </c>
      <c r="I173" s="206">
        <f t="shared" si="11"/>
        <v>1.1686035659975473E-2</v>
      </c>
      <c r="J173" s="205">
        <v>1021.759</v>
      </c>
      <c r="K173" s="205">
        <v>1003.0240000000001</v>
      </c>
      <c r="L173" s="205"/>
      <c r="M173" s="179" t="s">
        <v>1060</v>
      </c>
    </row>
    <row r="174" spans="1:13">
      <c r="A174" s="179" t="s">
        <v>855</v>
      </c>
      <c r="B174" s="205">
        <v>67552.161999999997</v>
      </c>
      <c r="C174" s="206">
        <f t="shared" si="8"/>
        <v>0.76373458886657186</v>
      </c>
      <c r="D174" s="205">
        <v>200409.43100000001</v>
      </c>
      <c r="E174" s="206">
        <f t="shared" si="9"/>
        <v>2.0807125205166579</v>
      </c>
      <c r="F174" s="205">
        <v>1421.318</v>
      </c>
      <c r="G174" s="206">
        <f t="shared" si="10"/>
        <v>1.9781726630338378E-2</v>
      </c>
      <c r="H174" s="205">
        <v>2318.9569999999999</v>
      </c>
      <c r="I174" s="206">
        <f t="shared" si="11"/>
        <v>2.6196727364426332E-2</v>
      </c>
      <c r="J174" s="205">
        <v>-66130.843999999997</v>
      </c>
      <c r="K174" s="205">
        <v>-198090.47400000002</v>
      </c>
      <c r="L174" s="205"/>
      <c r="M174" s="179" t="s">
        <v>1061</v>
      </c>
    </row>
    <row r="175" spans="1:13">
      <c r="A175" s="179" t="s">
        <v>856</v>
      </c>
      <c r="B175" s="205">
        <v>36717.794000000002</v>
      </c>
      <c r="C175" s="206">
        <f t="shared" si="8"/>
        <v>0.41512585940147234</v>
      </c>
      <c r="D175" s="205">
        <v>33031.046999999999</v>
      </c>
      <c r="E175" s="206">
        <f t="shared" si="9"/>
        <v>0.34293851699361488</v>
      </c>
      <c r="F175" s="205">
        <v>6338.9880000000003</v>
      </c>
      <c r="G175" s="206">
        <f t="shared" si="10"/>
        <v>8.8225244265530606E-2</v>
      </c>
      <c r="H175" s="205">
        <v>7388.232</v>
      </c>
      <c r="I175" s="206">
        <f t="shared" si="11"/>
        <v>8.3463168747471519E-2</v>
      </c>
      <c r="J175" s="205">
        <v>-30378.806</v>
      </c>
      <c r="K175" s="205">
        <v>-25642.814999999999</v>
      </c>
      <c r="L175" s="205"/>
      <c r="M175" s="179" t="s">
        <v>1062</v>
      </c>
    </row>
    <row r="176" spans="1:13">
      <c r="A176" s="179" t="s">
        <v>857</v>
      </c>
      <c r="B176" s="205">
        <v>47.762999999999998</v>
      </c>
      <c r="C176" s="206">
        <f t="shared" si="8"/>
        <v>5.4000129807886934E-4</v>
      </c>
      <c r="D176" s="205">
        <v>92.891000000000005</v>
      </c>
      <c r="E176" s="206">
        <f t="shared" si="9"/>
        <v>9.6442301032885458E-4</v>
      </c>
      <c r="F176" s="205">
        <v>2435.8220000000001</v>
      </c>
      <c r="G176" s="206">
        <f t="shared" si="10"/>
        <v>3.3901466754212704E-2</v>
      </c>
      <c r="H176" s="205">
        <v>2558.0509999999999</v>
      </c>
      <c r="I176" s="206">
        <f t="shared" si="11"/>
        <v>2.8897717651210499E-2</v>
      </c>
      <c r="J176" s="205">
        <v>2388.0590000000002</v>
      </c>
      <c r="K176" s="205">
        <v>2465.16</v>
      </c>
      <c r="L176" s="205"/>
      <c r="M176" s="179" t="s">
        <v>1063</v>
      </c>
    </row>
    <row r="177" spans="1:13">
      <c r="A177" s="179" t="s">
        <v>858</v>
      </c>
      <c r="B177" s="205">
        <v>0.68200000000000005</v>
      </c>
      <c r="C177" s="206">
        <f t="shared" si="8"/>
        <v>7.7105894790902767E-6</v>
      </c>
      <c r="D177" s="205">
        <v>1.913</v>
      </c>
      <c r="E177" s="206">
        <f t="shared" si="9"/>
        <v>1.9861355984531321E-5</v>
      </c>
      <c r="F177" s="205">
        <v>22.097999999999999</v>
      </c>
      <c r="G177" s="206">
        <f t="shared" si="10"/>
        <v>3.0755720751951174E-4</v>
      </c>
      <c r="H177" s="205">
        <v>56.651000000000003</v>
      </c>
      <c r="I177" s="206">
        <f t="shared" si="11"/>
        <v>6.3997340266426516E-4</v>
      </c>
      <c r="J177" s="205">
        <v>21.416</v>
      </c>
      <c r="K177" s="205">
        <v>54.738000000000007</v>
      </c>
      <c r="L177" s="205"/>
      <c r="M177" s="179" t="s">
        <v>1064</v>
      </c>
    </row>
    <row r="178" spans="1:13">
      <c r="A178" s="179" t="s">
        <v>859</v>
      </c>
      <c r="B178" s="205" t="s">
        <v>742</v>
      </c>
      <c r="C178" s="206" t="str">
        <f t="shared" si="8"/>
        <v>x</v>
      </c>
      <c r="D178" s="205">
        <v>1.522</v>
      </c>
      <c r="E178" s="206">
        <f t="shared" si="9"/>
        <v>1.5801873396997737E-5</v>
      </c>
      <c r="F178" s="205">
        <v>98.769000000000005</v>
      </c>
      <c r="G178" s="206">
        <f t="shared" si="10"/>
        <v>1.3746546216623523E-3</v>
      </c>
      <c r="H178" s="205">
        <v>29.600999999999999</v>
      </c>
      <c r="I178" s="206">
        <f t="shared" si="11"/>
        <v>3.3439573338978854E-4</v>
      </c>
      <c r="J178" s="205">
        <v>98.769000000000005</v>
      </c>
      <c r="K178" s="205">
        <v>28.079000000000001</v>
      </c>
      <c r="L178" s="205"/>
      <c r="M178" s="179" t="s">
        <v>1065</v>
      </c>
    </row>
    <row r="179" spans="1:13">
      <c r="A179" s="179" t="s">
        <v>860</v>
      </c>
      <c r="B179" s="205">
        <v>1516100.398</v>
      </c>
      <c r="C179" s="206">
        <f t="shared" si="8"/>
        <v>17.140803193641325</v>
      </c>
      <c r="D179" s="205">
        <v>1648887.4240000001</v>
      </c>
      <c r="E179" s="206">
        <f t="shared" si="9"/>
        <v>17.119257766064212</v>
      </c>
      <c r="F179" s="205">
        <v>227534.709</v>
      </c>
      <c r="G179" s="206">
        <f t="shared" si="10"/>
        <v>3.166799697429846</v>
      </c>
      <c r="H179" s="205">
        <v>356628.38099999999</v>
      </c>
      <c r="I179" s="206">
        <f t="shared" si="11"/>
        <v>4.0287493332018487</v>
      </c>
      <c r="J179" s="205">
        <v>-1288565.689</v>
      </c>
      <c r="K179" s="205">
        <v>-1292259.0430000001</v>
      </c>
      <c r="L179" s="205"/>
      <c r="M179" s="179" t="s">
        <v>1066</v>
      </c>
    </row>
    <row r="180" spans="1:13">
      <c r="A180" s="179" t="s">
        <v>861</v>
      </c>
      <c r="B180" s="205">
        <v>254.52199999999999</v>
      </c>
      <c r="C180" s="206">
        <f t="shared" si="8"/>
        <v>2.877587471256621E-3</v>
      </c>
      <c r="D180" s="205">
        <v>375.822</v>
      </c>
      <c r="E180" s="206">
        <f t="shared" si="9"/>
        <v>3.9018999105167431E-3</v>
      </c>
      <c r="F180" s="205">
        <v>5292.7169999999996</v>
      </c>
      <c r="G180" s="206">
        <f t="shared" si="10"/>
        <v>7.3663374998237302E-2</v>
      </c>
      <c r="H180" s="205">
        <v>4342.5690000000004</v>
      </c>
      <c r="I180" s="206">
        <f t="shared" si="11"/>
        <v>4.9057009748007196E-2</v>
      </c>
      <c r="J180" s="205">
        <v>5038.1949999999997</v>
      </c>
      <c r="K180" s="205">
        <v>3966.7470000000003</v>
      </c>
      <c r="L180" s="205"/>
      <c r="M180" s="179" t="s">
        <v>1067</v>
      </c>
    </row>
    <row r="181" spans="1:13">
      <c r="A181" s="179" t="s">
        <v>862</v>
      </c>
      <c r="B181" s="205">
        <v>48607.686999999998</v>
      </c>
      <c r="C181" s="206">
        <f t="shared" si="8"/>
        <v>0.54955120232421295</v>
      </c>
      <c r="D181" s="205">
        <v>41917.341</v>
      </c>
      <c r="E181" s="206">
        <f t="shared" si="9"/>
        <v>0.43519876190590173</v>
      </c>
      <c r="F181" s="205">
        <v>50579.705999999998</v>
      </c>
      <c r="G181" s="206">
        <f t="shared" si="10"/>
        <v>0.70396203885047948</v>
      </c>
      <c r="H181" s="205">
        <v>67573.587</v>
      </c>
      <c r="I181" s="206">
        <f t="shared" si="11"/>
        <v>0.76336337227268281</v>
      </c>
      <c r="J181" s="205">
        <v>1972.0190000000002</v>
      </c>
      <c r="K181" s="205">
        <v>25656.245999999999</v>
      </c>
      <c r="L181" s="205"/>
      <c r="M181" s="179" t="s">
        <v>1068</v>
      </c>
    </row>
    <row r="182" spans="1:13">
      <c r="A182" s="179" t="s">
        <v>863</v>
      </c>
      <c r="B182" s="205">
        <v>61990.260999999999</v>
      </c>
      <c r="C182" s="206">
        <f t="shared" si="8"/>
        <v>0.70085257224730257</v>
      </c>
      <c r="D182" s="205">
        <v>63284.894</v>
      </c>
      <c r="E182" s="206">
        <f t="shared" si="9"/>
        <v>0.65704328707649251</v>
      </c>
      <c r="F182" s="205">
        <v>7812.8559999999998</v>
      </c>
      <c r="G182" s="206">
        <f t="shared" si="10"/>
        <v>0.10873835524083911</v>
      </c>
      <c r="H182" s="205">
        <v>6981.183</v>
      </c>
      <c r="I182" s="206">
        <f t="shared" si="11"/>
        <v>7.8864829202166295E-2</v>
      </c>
      <c r="J182" s="205">
        <v>-54177.404999999999</v>
      </c>
      <c r="K182" s="205">
        <v>-56303.711000000003</v>
      </c>
      <c r="L182" s="205"/>
      <c r="M182" s="179" t="s">
        <v>1069</v>
      </c>
    </row>
    <row r="183" spans="1:13">
      <c r="A183" s="179" t="s">
        <v>864</v>
      </c>
      <c r="B183" s="205">
        <v>39758.722000000002</v>
      </c>
      <c r="C183" s="206">
        <f t="shared" si="8"/>
        <v>0.44950613424527153</v>
      </c>
      <c r="D183" s="205">
        <v>40376.629000000001</v>
      </c>
      <c r="E183" s="206">
        <f t="shared" si="9"/>
        <v>0.4192026147539733</v>
      </c>
      <c r="F183" s="205">
        <v>128711.958</v>
      </c>
      <c r="G183" s="206">
        <f t="shared" si="10"/>
        <v>1.7913969760543345</v>
      </c>
      <c r="H183" s="205">
        <v>178358.209</v>
      </c>
      <c r="I183" s="206">
        <f t="shared" si="11"/>
        <v>2.0148719335375218</v>
      </c>
      <c r="J183" s="205">
        <v>88953.236000000004</v>
      </c>
      <c r="K183" s="205">
        <v>137981.58000000002</v>
      </c>
      <c r="L183" s="205"/>
      <c r="M183" s="179" t="s">
        <v>1070</v>
      </c>
    </row>
    <row r="184" spans="1:13">
      <c r="A184" s="179" t="s">
        <v>865</v>
      </c>
      <c r="B184" s="205">
        <v>315205.62</v>
      </c>
      <c r="C184" s="206">
        <f t="shared" si="8"/>
        <v>3.5636673567773136</v>
      </c>
      <c r="D184" s="205">
        <v>359129.77600000001</v>
      </c>
      <c r="E184" s="206">
        <f t="shared" si="9"/>
        <v>3.7285960929330857</v>
      </c>
      <c r="F184" s="205">
        <v>47874.758000000002</v>
      </c>
      <c r="G184" s="206">
        <f t="shared" si="10"/>
        <v>0.66631490999875143</v>
      </c>
      <c r="H184" s="205">
        <v>69452.576000000001</v>
      </c>
      <c r="I184" s="206">
        <f t="shared" si="11"/>
        <v>0.78458988167055266</v>
      </c>
      <c r="J184" s="205">
        <v>-267330.86199999996</v>
      </c>
      <c r="K184" s="205">
        <v>-289677.2</v>
      </c>
      <c r="L184" s="205"/>
      <c r="M184" s="179" t="s">
        <v>1071</v>
      </c>
    </row>
    <row r="185" spans="1:13">
      <c r="A185" s="179" t="s">
        <v>722</v>
      </c>
      <c r="B185" s="205">
        <v>1.99</v>
      </c>
      <c r="C185" s="206">
        <f t="shared" si="8"/>
        <v>2.2498640855410047E-5</v>
      </c>
      <c r="D185" s="205">
        <v>4.492</v>
      </c>
      <c r="E185" s="206">
        <f t="shared" si="9"/>
        <v>4.6637329368800159E-5</v>
      </c>
      <c r="F185" s="205">
        <v>10907.448</v>
      </c>
      <c r="G185" s="206">
        <f t="shared" si="10"/>
        <v>0.15180850068079846</v>
      </c>
      <c r="H185" s="205">
        <v>6927.9340000000002</v>
      </c>
      <c r="I185" s="206">
        <f t="shared" si="11"/>
        <v>7.8263287416170113E-2</v>
      </c>
      <c r="J185" s="205">
        <v>10905.458000000001</v>
      </c>
      <c r="K185" s="205">
        <v>6923.442</v>
      </c>
      <c r="L185" s="205"/>
      <c r="M185" s="179" t="s">
        <v>933</v>
      </c>
    </row>
    <row r="186" spans="1:13">
      <c r="A186" s="179" t="s">
        <v>723</v>
      </c>
      <c r="B186" s="205">
        <v>555.62400000000002</v>
      </c>
      <c r="C186" s="206">
        <f t="shared" si="8"/>
        <v>6.2818014204253031E-3</v>
      </c>
      <c r="D186" s="205">
        <v>436.327</v>
      </c>
      <c r="E186" s="206">
        <f t="shared" si="9"/>
        <v>4.5300814807436472E-3</v>
      </c>
      <c r="F186" s="205">
        <v>7735.0429999999997</v>
      </c>
      <c r="G186" s="206">
        <f t="shared" si="10"/>
        <v>0.10765536361314811</v>
      </c>
      <c r="H186" s="205">
        <v>1228.0519999999999</v>
      </c>
      <c r="I186" s="206">
        <f t="shared" si="11"/>
        <v>1.3873022843174102E-2</v>
      </c>
      <c r="J186" s="205">
        <v>7179.4189999999999</v>
      </c>
      <c r="K186" s="205">
        <v>791.72499999999991</v>
      </c>
      <c r="L186" s="205"/>
      <c r="M186" s="179" t="s">
        <v>934</v>
      </c>
    </row>
    <row r="187" spans="1:13">
      <c r="A187" s="179" t="s">
        <v>866</v>
      </c>
      <c r="B187" s="205">
        <v>5336.9219999999996</v>
      </c>
      <c r="C187" s="206">
        <f t="shared" si="8"/>
        <v>6.0338437864993315E-2</v>
      </c>
      <c r="D187" s="205">
        <v>4781.2299999999996</v>
      </c>
      <c r="E187" s="206">
        <f t="shared" si="9"/>
        <v>4.9640204429650121E-2</v>
      </c>
      <c r="F187" s="205">
        <v>24966.967000000001</v>
      </c>
      <c r="G187" s="206">
        <f t="shared" si="10"/>
        <v>0.34748713235368828</v>
      </c>
      <c r="H187" s="205">
        <v>23281.65</v>
      </c>
      <c r="I187" s="206">
        <f t="shared" si="11"/>
        <v>0.26300748036466243</v>
      </c>
      <c r="J187" s="205">
        <v>19630.045000000002</v>
      </c>
      <c r="K187" s="205">
        <v>18500.420000000002</v>
      </c>
      <c r="L187" s="205"/>
      <c r="M187" s="179" t="s">
        <v>1072</v>
      </c>
    </row>
    <row r="188" spans="1:13">
      <c r="A188" s="179" t="s">
        <v>867</v>
      </c>
      <c r="B188" s="205">
        <v>163040.17600000001</v>
      </c>
      <c r="C188" s="206">
        <f t="shared" si="8"/>
        <v>1.8433077210185149</v>
      </c>
      <c r="D188" s="205">
        <v>264563.64899999998</v>
      </c>
      <c r="E188" s="206">
        <f t="shared" si="9"/>
        <v>2.7467813974676387</v>
      </c>
      <c r="F188" s="205">
        <v>99974.725999999995</v>
      </c>
      <c r="G188" s="206">
        <f t="shared" si="10"/>
        <v>1.3914357657294021</v>
      </c>
      <c r="H188" s="205">
        <v>185992.5</v>
      </c>
      <c r="I188" s="206">
        <f t="shared" si="11"/>
        <v>2.1011147745853265</v>
      </c>
      <c r="J188" s="205">
        <v>-63065.450000000012</v>
      </c>
      <c r="K188" s="205">
        <v>-78571.148999999976</v>
      </c>
      <c r="L188" s="205"/>
      <c r="M188" s="179" t="s">
        <v>1073</v>
      </c>
    </row>
    <row r="189" spans="1:13">
      <c r="A189" s="179" t="s">
        <v>868</v>
      </c>
      <c r="B189" s="205">
        <v>73.394999999999996</v>
      </c>
      <c r="C189" s="206">
        <f t="shared" si="8"/>
        <v>8.2979283697629165E-4</v>
      </c>
      <c r="D189" s="205">
        <v>7.0049999999999999</v>
      </c>
      <c r="E189" s="206">
        <f t="shared" si="9"/>
        <v>7.2728070398140048E-5</v>
      </c>
      <c r="F189" s="205">
        <v>83.936000000000007</v>
      </c>
      <c r="G189" s="206">
        <f t="shared" si="10"/>
        <v>1.1682107779146414E-3</v>
      </c>
      <c r="H189" s="205">
        <v>42.673000000000002</v>
      </c>
      <c r="I189" s="206">
        <f t="shared" si="11"/>
        <v>4.820671305341863E-4</v>
      </c>
      <c r="J189" s="205">
        <v>10.541000000000011</v>
      </c>
      <c r="K189" s="205">
        <v>35.667999999999999</v>
      </c>
      <c r="L189" s="205"/>
      <c r="M189" s="179" t="s">
        <v>1074</v>
      </c>
    </row>
    <row r="190" spans="1:13">
      <c r="A190" s="179" t="s">
        <v>869</v>
      </c>
      <c r="B190" s="205">
        <v>8231.1010000000006</v>
      </c>
      <c r="C190" s="206">
        <f t="shared" si="8"/>
        <v>9.3059590574676637E-2</v>
      </c>
      <c r="D190" s="205">
        <v>3191.0369999999998</v>
      </c>
      <c r="E190" s="206">
        <f t="shared" si="9"/>
        <v>3.3130330275384666E-2</v>
      </c>
      <c r="F190" s="205">
        <v>1840.0709999999999</v>
      </c>
      <c r="G190" s="206">
        <f t="shared" si="10"/>
        <v>2.5609878649544556E-2</v>
      </c>
      <c r="H190" s="205">
        <v>2473.7269999999999</v>
      </c>
      <c r="I190" s="206">
        <f t="shared" si="11"/>
        <v>2.7945128690622663E-2</v>
      </c>
      <c r="J190" s="205">
        <v>-6391.0300000000007</v>
      </c>
      <c r="K190" s="205">
        <v>-717.31</v>
      </c>
      <c r="L190" s="205"/>
      <c r="M190" s="179" t="s">
        <v>1075</v>
      </c>
    </row>
    <row r="191" spans="1:13">
      <c r="A191" s="179" t="s">
        <v>870</v>
      </c>
      <c r="B191" s="205">
        <v>211346.095</v>
      </c>
      <c r="C191" s="206">
        <f t="shared" si="8"/>
        <v>2.3894471796976751</v>
      </c>
      <c r="D191" s="205">
        <v>226619.31099999999</v>
      </c>
      <c r="E191" s="206">
        <f t="shared" si="9"/>
        <v>2.3528315780137032</v>
      </c>
      <c r="F191" s="205">
        <v>71049.108999999997</v>
      </c>
      <c r="G191" s="206">
        <f t="shared" si="10"/>
        <v>0.98885263647340982</v>
      </c>
      <c r="H191" s="205">
        <v>76309.581999999995</v>
      </c>
      <c r="I191" s="206">
        <f t="shared" si="11"/>
        <v>0.8620519116772476</v>
      </c>
      <c r="J191" s="205">
        <v>-140296.986</v>
      </c>
      <c r="K191" s="205">
        <v>-150309.72899999999</v>
      </c>
      <c r="L191" s="205"/>
      <c r="M191" s="179" t="s">
        <v>1076</v>
      </c>
    </row>
    <row r="192" spans="1:13">
      <c r="A192" s="179" t="s">
        <v>724</v>
      </c>
      <c r="B192" s="205">
        <v>6151.7510000000002</v>
      </c>
      <c r="C192" s="206">
        <f t="shared" si="8"/>
        <v>6.9550772050708351E-2</v>
      </c>
      <c r="D192" s="205">
        <v>20458.592000000001</v>
      </c>
      <c r="E192" s="206">
        <f t="shared" si="9"/>
        <v>0.2124074117377337</v>
      </c>
      <c r="F192" s="205">
        <v>11302.304</v>
      </c>
      <c r="G192" s="206">
        <f t="shared" si="10"/>
        <v>0.15730405723489041</v>
      </c>
      <c r="H192" s="205">
        <v>13920.934999999999</v>
      </c>
      <c r="I192" s="206">
        <f t="shared" si="11"/>
        <v>0.15726162186401055</v>
      </c>
      <c r="J192" s="205">
        <v>5150.5529999999999</v>
      </c>
      <c r="K192" s="205">
        <v>-6537.6570000000011</v>
      </c>
      <c r="L192" s="205"/>
      <c r="M192" s="179" t="s">
        <v>935</v>
      </c>
    </row>
    <row r="193" spans="1:13">
      <c r="A193" s="179" t="s">
        <v>871</v>
      </c>
      <c r="B193" s="205">
        <v>4423.6629999999996</v>
      </c>
      <c r="C193" s="206">
        <f t="shared" si="8"/>
        <v>5.0013268895661184E-2</v>
      </c>
      <c r="D193" s="205">
        <v>6504.8919999999998</v>
      </c>
      <c r="E193" s="206">
        <f t="shared" si="9"/>
        <v>6.7535794904824836E-2</v>
      </c>
      <c r="F193" s="205">
        <v>1623.296</v>
      </c>
      <c r="G193" s="206">
        <f t="shared" si="10"/>
        <v>2.2592831239822312E-2</v>
      </c>
      <c r="H193" s="205">
        <v>1686.4110000000001</v>
      </c>
      <c r="I193" s="206">
        <f t="shared" si="11"/>
        <v>1.9050999734522709E-2</v>
      </c>
      <c r="J193" s="205">
        <v>-2800.3669999999993</v>
      </c>
      <c r="K193" s="205">
        <v>-4818.4809999999998</v>
      </c>
      <c r="L193" s="205"/>
      <c r="M193" s="179" t="s">
        <v>1077</v>
      </c>
    </row>
    <row r="194" spans="1:13">
      <c r="A194" s="179" t="s">
        <v>872</v>
      </c>
      <c r="B194" s="205">
        <v>1331.098</v>
      </c>
      <c r="C194" s="206">
        <f t="shared" si="8"/>
        <v>1.5049193892137991E-2</v>
      </c>
      <c r="D194" s="205">
        <v>7262.04</v>
      </c>
      <c r="E194" s="206">
        <f t="shared" si="9"/>
        <v>7.5396738951336029E-2</v>
      </c>
      <c r="F194" s="205">
        <v>201.33099999999999</v>
      </c>
      <c r="G194" s="206">
        <f t="shared" si="10"/>
        <v>2.8020997441900093E-3</v>
      </c>
      <c r="H194" s="205">
        <v>234.6</v>
      </c>
      <c r="I194" s="206">
        <f t="shared" si="11"/>
        <v>2.650222595630026E-3</v>
      </c>
      <c r="J194" s="205">
        <v>-1129.7670000000001</v>
      </c>
      <c r="K194" s="205">
        <v>-7027.44</v>
      </c>
      <c r="L194" s="205"/>
      <c r="M194" s="179" t="s">
        <v>1078</v>
      </c>
    </row>
    <row r="195" spans="1:13">
      <c r="A195" s="179" t="s">
        <v>873</v>
      </c>
      <c r="B195" s="205">
        <v>6880.6750000000002</v>
      </c>
      <c r="C195" s="206">
        <f t="shared" si="8"/>
        <v>7.7791877219999264E-2</v>
      </c>
      <c r="D195" s="205">
        <v>4297.3999999999996</v>
      </c>
      <c r="E195" s="206">
        <f t="shared" si="9"/>
        <v>4.4616932152600569E-2</v>
      </c>
      <c r="F195" s="205">
        <v>9227.7520000000004</v>
      </c>
      <c r="G195" s="206">
        <f t="shared" si="10"/>
        <v>0.12843070127625081</v>
      </c>
      <c r="H195" s="205">
        <v>10702.763000000001</v>
      </c>
      <c r="I195" s="206">
        <f t="shared" si="11"/>
        <v>0.12090666810858058</v>
      </c>
      <c r="J195" s="205">
        <v>2347.0770000000002</v>
      </c>
      <c r="K195" s="205">
        <v>6405.3630000000012</v>
      </c>
      <c r="L195" s="205"/>
      <c r="M195" s="179" t="s">
        <v>1079</v>
      </c>
    </row>
    <row r="196" spans="1:13">
      <c r="A196" s="179" t="s">
        <v>874</v>
      </c>
      <c r="B196" s="205">
        <v>5066.1769999999997</v>
      </c>
      <c r="C196" s="206">
        <f t="shared" si="8"/>
        <v>5.727743559444156E-2</v>
      </c>
      <c r="D196" s="205">
        <v>5593.7910000000002</v>
      </c>
      <c r="E196" s="206">
        <f t="shared" si="9"/>
        <v>5.8076463331974616E-2</v>
      </c>
      <c r="F196" s="205">
        <v>2107.3180000000002</v>
      </c>
      <c r="G196" s="206">
        <f t="shared" si="10"/>
        <v>2.9329389059444412E-2</v>
      </c>
      <c r="H196" s="205">
        <v>9787.9830000000002</v>
      </c>
      <c r="I196" s="206">
        <f t="shared" si="11"/>
        <v>0.11057260746906465</v>
      </c>
      <c r="J196" s="205">
        <v>-2958.8589999999995</v>
      </c>
      <c r="K196" s="205">
        <v>4194.192</v>
      </c>
      <c r="L196" s="205"/>
      <c r="M196" s="179" t="s">
        <v>1080</v>
      </c>
    </row>
    <row r="197" spans="1:13">
      <c r="A197" s="179" t="s">
        <v>875</v>
      </c>
      <c r="B197" s="205">
        <v>5347.65</v>
      </c>
      <c r="C197" s="206">
        <f t="shared" si="8"/>
        <v>6.0459727020318363E-2</v>
      </c>
      <c r="D197" s="205">
        <v>1212.5060000000001</v>
      </c>
      <c r="E197" s="206">
        <f t="shared" si="9"/>
        <v>1.2588611238567766E-2</v>
      </c>
      <c r="F197" s="205">
        <v>354.387</v>
      </c>
      <c r="G197" s="206">
        <f t="shared" si="10"/>
        <v>4.9323140601510197E-3</v>
      </c>
      <c r="H197" s="205">
        <v>677.81500000000005</v>
      </c>
      <c r="I197" s="206">
        <f t="shared" si="11"/>
        <v>7.657121179270956E-3</v>
      </c>
      <c r="J197" s="205">
        <v>-4993.2629999999999</v>
      </c>
      <c r="K197" s="205">
        <v>-534.69100000000003</v>
      </c>
      <c r="L197" s="205"/>
      <c r="M197" s="179" t="s">
        <v>1081</v>
      </c>
    </row>
    <row r="198" spans="1:13">
      <c r="A198" s="179" t="s">
        <v>876</v>
      </c>
      <c r="B198" s="205">
        <v>1.617</v>
      </c>
      <c r="C198" s="206">
        <f t="shared" si="8"/>
        <v>1.8281558926230172E-5</v>
      </c>
      <c r="D198" s="205">
        <v>45.366999999999997</v>
      </c>
      <c r="E198" s="206">
        <f t="shared" si="9"/>
        <v>4.7101418554638388E-4</v>
      </c>
      <c r="F198" s="205">
        <v>88.180999999999997</v>
      </c>
      <c r="G198" s="206">
        <f t="shared" si="10"/>
        <v>1.2272921583979578E-3</v>
      </c>
      <c r="H198" s="205">
        <v>137.57900000000001</v>
      </c>
      <c r="I198" s="206">
        <f t="shared" si="11"/>
        <v>1.5541985272130578E-3</v>
      </c>
      <c r="J198" s="205">
        <v>86.563999999999993</v>
      </c>
      <c r="K198" s="205">
        <v>92.212000000000018</v>
      </c>
      <c r="L198" s="205"/>
      <c r="M198" s="179" t="s">
        <v>1082</v>
      </c>
    </row>
    <row r="199" spans="1:13">
      <c r="A199" s="179" t="s">
        <v>877</v>
      </c>
      <c r="B199" s="205">
        <v>1211.694</v>
      </c>
      <c r="C199" s="206">
        <f t="shared" si="8"/>
        <v>1.3699230217414685E-2</v>
      </c>
      <c r="D199" s="205">
        <v>131.071</v>
      </c>
      <c r="E199" s="206">
        <f t="shared" si="9"/>
        <v>1.3608195453468398E-3</v>
      </c>
      <c r="F199" s="205">
        <v>11594.555</v>
      </c>
      <c r="G199" s="206">
        <f t="shared" si="10"/>
        <v>0.1613715701978185</v>
      </c>
      <c r="H199" s="205">
        <v>9294.35</v>
      </c>
      <c r="I199" s="206">
        <f t="shared" si="11"/>
        <v>0.10499614825956492</v>
      </c>
      <c r="J199" s="205">
        <v>10382.861000000001</v>
      </c>
      <c r="K199" s="205">
        <v>9163.2790000000005</v>
      </c>
      <c r="L199" s="205"/>
      <c r="M199" s="179" t="s">
        <v>1083</v>
      </c>
    </row>
    <row r="200" spans="1:13">
      <c r="A200" s="179" t="s">
        <v>878</v>
      </c>
      <c r="B200" s="205">
        <v>29.916</v>
      </c>
      <c r="C200" s="206">
        <f t="shared" si="8"/>
        <v>3.3822579890977237E-4</v>
      </c>
      <c r="D200" s="205">
        <v>96.228999999999999</v>
      </c>
      <c r="E200" s="206">
        <f t="shared" si="9"/>
        <v>9.9907915579480625E-4</v>
      </c>
      <c r="F200" s="205">
        <v>945.11199999999997</v>
      </c>
      <c r="G200" s="206">
        <f t="shared" si="10"/>
        <v>1.315395092375694E-2</v>
      </c>
      <c r="H200" s="205">
        <v>230.923</v>
      </c>
      <c r="I200" s="206">
        <f t="shared" si="11"/>
        <v>2.6086843667974106E-3</v>
      </c>
      <c r="J200" s="205">
        <v>915.19599999999991</v>
      </c>
      <c r="K200" s="205">
        <v>134.69400000000002</v>
      </c>
      <c r="L200" s="205"/>
      <c r="M200" s="179" t="s">
        <v>1084</v>
      </c>
    </row>
    <row r="201" spans="1:13">
      <c r="A201" s="179" t="s">
        <v>879</v>
      </c>
      <c r="B201" s="205">
        <v>36411.398999999998</v>
      </c>
      <c r="C201" s="206">
        <f t="shared" si="8"/>
        <v>0.41166180358996807</v>
      </c>
      <c r="D201" s="205">
        <v>58255.938000000002</v>
      </c>
      <c r="E201" s="206">
        <f t="shared" si="9"/>
        <v>0.60483111491415864</v>
      </c>
      <c r="F201" s="205">
        <v>18208.264999999999</v>
      </c>
      <c r="G201" s="206">
        <f t="shared" si="10"/>
        <v>0.25342036099082554</v>
      </c>
      <c r="H201" s="205">
        <v>10811.682000000001</v>
      </c>
      <c r="I201" s="206">
        <f t="shared" si="11"/>
        <v>0.1221371011643923</v>
      </c>
      <c r="J201" s="205">
        <v>-18203.133999999998</v>
      </c>
      <c r="K201" s="205">
        <v>-47444.256000000001</v>
      </c>
      <c r="L201" s="205"/>
      <c r="M201" s="179" t="s">
        <v>1085</v>
      </c>
    </row>
    <row r="202" spans="1:13">
      <c r="A202" s="179" t="s">
        <v>880</v>
      </c>
      <c r="B202" s="205">
        <v>104.768</v>
      </c>
      <c r="C202" s="206">
        <f t="shared" si="8"/>
        <v>1.1844912588641204E-3</v>
      </c>
      <c r="D202" s="205">
        <v>115.532</v>
      </c>
      <c r="E202" s="206">
        <f t="shared" si="9"/>
        <v>1.199488854994706E-3</v>
      </c>
      <c r="F202" s="205">
        <v>128.55500000000001</v>
      </c>
      <c r="G202" s="206">
        <f t="shared" si="10"/>
        <v>1.7892124541891048E-3</v>
      </c>
      <c r="H202" s="205">
        <v>116.983</v>
      </c>
      <c r="I202" s="206">
        <f t="shared" si="11"/>
        <v>1.3215302212471753E-3</v>
      </c>
      <c r="J202" s="205">
        <v>23.787000000000006</v>
      </c>
      <c r="K202" s="205">
        <v>1.4510000000000076</v>
      </c>
      <c r="L202" s="205"/>
      <c r="M202" s="179" t="s">
        <v>1086</v>
      </c>
    </row>
    <row r="203" spans="1:13">
      <c r="A203" s="179" t="s">
        <v>881</v>
      </c>
      <c r="B203" s="205">
        <v>534.46900000000005</v>
      </c>
      <c r="C203" s="206">
        <f t="shared" si="8"/>
        <v>6.0426261705277149E-3</v>
      </c>
      <c r="D203" s="205">
        <v>6571.1580000000004</v>
      </c>
      <c r="E203" s="206">
        <f t="shared" si="9"/>
        <v>6.8223788953790318E-2</v>
      </c>
      <c r="F203" s="205">
        <v>2853.9949999999999</v>
      </c>
      <c r="G203" s="206">
        <f t="shared" si="10"/>
        <v>3.9721546405767444E-2</v>
      </c>
      <c r="H203" s="205">
        <v>4462.9539999999997</v>
      </c>
      <c r="I203" s="206">
        <f t="shared" si="11"/>
        <v>5.0416971585922447E-2</v>
      </c>
      <c r="J203" s="205">
        <v>2319.5259999999998</v>
      </c>
      <c r="K203" s="205">
        <v>-2108.2040000000006</v>
      </c>
      <c r="L203" s="205"/>
      <c r="M203" s="179" t="s">
        <v>1087</v>
      </c>
    </row>
    <row r="204" spans="1:13">
      <c r="A204" s="179" t="s">
        <v>882</v>
      </c>
      <c r="B204" s="205">
        <v>12935.75</v>
      </c>
      <c r="C204" s="206">
        <f t="shared" si="8"/>
        <v>0.14624964494742237</v>
      </c>
      <c r="D204" s="205">
        <v>12195.171</v>
      </c>
      <c r="E204" s="206">
        <f t="shared" si="9"/>
        <v>0.12661402641047195</v>
      </c>
      <c r="F204" s="205">
        <v>4192.433</v>
      </c>
      <c r="G204" s="206">
        <f t="shared" si="10"/>
        <v>5.8349759534466895E-2</v>
      </c>
      <c r="H204" s="205">
        <v>4153.68</v>
      </c>
      <c r="I204" s="206">
        <f t="shared" si="11"/>
        <v>4.692317387475075E-2</v>
      </c>
      <c r="J204" s="205">
        <v>-8743.3169999999991</v>
      </c>
      <c r="K204" s="205">
        <v>-8041.491</v>
      </c>
      <c r="L204" s="205"/>
      <c r="M204" s="179" t="s">
        <v>1088</v>
      </c>
    </row>
    <row r="205" spans="1:13">
      <c r="A205" s="179" t="s">
        <v>883</v>
      </c>
      <c r="B205" s="205">
        <v>74405.866999999998</v>
      </c>
      <c r="C205" s="206">
        <f t="shared" si="8"/>
        <v>0.84122154732080712</v>
      </c>
      <c r="D205" s="205">
        <v>94410.625</v>
      </c>
      <c r="E205" s="206">
        <f t="shared" si="9"/>
        <v>0.98020022574338339</v>
      </c>
      <c r="F205" s="205">
        <v>10566.057000000001</v>
      </c>
      <c r="G205" s="206">
        <f t="shared" si="10"/>
        <v>0.14705706332754054</v>
      </c>
      <c r="H205" s="205">
        <v>12903.725</v>
      </c>
      <c r="I205" s="206">
        <f t="shared" si="11"/>
        <v>0.14577043291899427</v>
      </c>
      <c r="J205" s="205">
        <v>-63839.81</v>
      </c>
      <c r="K205" s="205">
        <v>-81506.899999999994</v>
      </c>
      <c r="L205" s="205"/>
      <c r="M205" s="179" t="s">
        <v>1089</v>
      </c>
    </row>
    <row r="206" spans="1:13">
      <c r="A206" s="179" t="s">
        <v>884</v>
      </c>
      <c r="B206" s="205" t="s">
        <v>742</v>
      </c>
      <c r="C206" s="206" t="str">
        <f t="shared" ref="C206:C245" si="12">IF(B206=0,0,IF(OR(B206="x",B206="Ə"),"x",B206/$B$12*100))</f>
        <v>x</v>
      </c>
      <c r="D206" s="205" t="s">
        <v>742</v>
      </c>
      <c r="E206" s="206" t="str">
        <f t="shared" ref="E206:E245" si="13">IF(D206=0,0,IF(OR(D206="x",D206="Ə"),"x",D206/$D$12*100))</f>
        <v>x</v>
      </c>
      <c r="F206" s="205">
        <v>3118.105</v>
      </c>
      <c r="G206" s="206">
        <f t="shared" ref="G206:G245" si="14">IF(F206=0,0,IF(OR(F206="x",F206="Ə"),"x",F206/$F$12*100))</f>
        <v>4.339739644097327E-2</v>
      </c>
      <c r="H206" s="205">
        <v>8053.7510000000002</v>
      </c>
      <c r="I206" s="206">
        <f t="shared" ref="I206:I245" si="15">IF(H206=0,0,IF(OR(H206="x",H206="Ə"),"x",H206/$H$12*100))</f>
        <v>9.0981384824287789E-2</v>
      </c>
      <c r="J206" s="205">
        <v>3118.105</v>
      </c>
      <c r="K206" s="205">
        <v>8053.7510000000002</v>
      </c>
      <c r="L206" s="205"/>
      <c r="M206" s="179" t="s">
        <v>1090</v>
      </c>
    </row>
    <row r="207" spans="1:13">
      <c r="A207" s="179" t="s">
        <v>885</v>
      </c>
      <c r="B207" s="205">
        <v>42209.678</v>
      </c>
      <c r="C207" s="206">
        <f t="shared" si="12"/>
        <v>0.47721627434397118</v>
      </c>
      <c r="D207" s="205">
        <v>30551.014999999999</v>
      </c>
      <c r="E207" s="206">
        <f t="shared" si="13"/>
        <v>0.31719005990787041</v>
      </c>
      <c r="F207" s="205">
        <v>15803.132</v>
      </c>
      <c r="G207" s="206">
        <f t="shared" si="14"/>
        <v>0.21994601991050036</v>
      </c>
      <c r="H207" s="205">
        <v>16022.817999999999</v>
      </c>
      <c r="I207" s="206">
        <f t="shared" si="15"/>
        <v>0.18100611385024509</v>
      </c>
      <c r="J207" s="205">
        <v>-26406.546000000002</v>
      </c>
      <c r="K207" s="205">
        <v>-14528.197</v>
      </c>
      <c r="L207" s="205"/>
      <c r="M207" s="179" t="s">
        <v>1091</v>
      </c>
    </row>
    <row r="208" spans="1:13">
      <c r="A208" s="179" t="s">
        <v>728</v>
      </c>
      <c r="B208" s="205">
        <v>223051.88800000001</v>
      </c>
      <c r="C208" s="206">
        <f t="shared" si="12"/>
        <v>2.5217911156950481</v>
      </c>
      <c r="D208" s="205">
        <v>196855.34</v>
      </c>
      <c r="E208" s="206">
        <f t="shared" si="13"/>
        <v>2.04381285164451</v>
      </c>
      <c r="F208" s="205">
        <v>46889.466999999997</v>
      </c>
      <c r="G208" s="206">
        <f t="shared" si="14"/>
        <v>0.65260175276487908</v>
      </c>
      <c r="H208" s="205">
        <v>56352.154999999999</v>
      </c>
      <c r="I208" s="206">
        <f t="shared" si="15"/>
        <v>0.63659741898314381</v>
      </c>
      <c r="J208" s="205">
        <v>-176162.421</v>
      </c>
      <c r="K208" s="205">
        <v>-140503.185</v>
      </c>
      <c r="L208" s="205"/>
      <c r="M208" s="179" t="s">
        <v>938</v>
      </c>
    </row>
    <row r="209" spans="1:13">
      <c r="A209" s="179" t="s">
        <v>886</v>
      </c>
      <c r="B209" s="205">
        <v>26503.473000000002</v>
      </c>
      <c r="C209" s="206">
        <f t="shared" si="12"/>
        <v>0.29964428163218954</v>
      </c>
      <c r="D209" s="205">
        <v>51530.398999999998</v>
      </c>
      <c r="E209" s="206">
        <f t="shared" si="13"/>
        <v>0.53500449480603074</v>
      </c>
      <c r="F209" s="205">
        <v>43743.650999999998</v>
      </c>
      <c r="G209" s="206">
        <f t="shared" si="14"/>
        <v>0.60881867808254586</v>
      </c>
      <c r="H209" s="205">
        <v>40931.124000000003</v>
      </c>
      <c r="I209" s="206">
        <f t="shared" si="15"/>
        <v>0.46238955536800708</v>
      </c>
      <c r="J209" s="205">
        <v>17240.177999999996</v>
      </c>
      <c r="K209" s="205">
        <v>-10599.274999999994</v>
      </c>
      <c r="L209" s="205"/>
      <c r="M209" s="179" t="s">
        <v>1092</v>
      </c>
    </row>
    <row r="210" spans="1:13">
      <c r="A210" s="179" t="s">
        <v>887</v>
      </c>
      <c r="B210" s="205">
        <v>806.45399999999995</v>
      </c>
      <c r="C210" s="206">
        <f t="shared" si="12"/>
        <v>9.1176476946778148E-3</v>
      </c>
      <c r="D210" s="205">
        <v>131.86799999999999</v>
      </c>
      <c r="E210" s="206">
        <f t="shared" si="13"/>
        <v>1.369094245148027E-3</v>
      </c>
      <c r="F210" s="205">
        <v>9190.3880000000008</v>
      </c>
      <c r="G210" s="206">
        <f t="shared" si="14"/>
        <v>0.12791067378499554</v>
      </c>
      <c r="H210" s="205">
        <v>5172.6400000000003</v>
      </c>
      <c r="I210" s="206">
        <f t="shared" si="15"/>
        <v>5.8434132169904937E-2</v>
      </c>
      <c r="J210" s="205">
        <v>8383.9340000000011</v>
      </c>
      <c r="K210" s="205">
        <v>5040.7719999999999</v>
      </c>
      <c r="L210" s="205"/>
      <c r="M210" s="179" t="s">
        <v>1093</v>
      </c>
    </row>
    <row r="211" spans="1:13">
      <c r="A211" s="179" t="s">
        <v>888</v>
      </c>
      <c r="B211" s="205">
        <v>74598.930999999997</v>
      </c>
      <c r="C211" s="206">
        <f t="shared" si="12"/>
        <v>0.84340429988267085</v>
      </c>
      <c r="D211" s="205">
        <v>94661.274999999994</v>
      </c>
      <c r="E211" s="206">
        <f t="shared" si="13"/>
        <v>0.98280255134585215</v>
      </c>
      <c r="F211" s="205">
        <v>11957.254000000001</v>
      </c>
      <c r="G211" s="206">
        <f t="shared" si="14"/>
        <v>0.16641956963713969</v>
      </c>
      <c r="H211" s="205">
        <v>17839.43</v>
      </c>
      <c r="I211" s="206">
        <f t="shared" si="15"/>
        <v>0.20152796453179947</v>
      </c>
      <c r="J211" s="205">
        <v>-62641.676999999996</v>
      </c>
      <c r="K211" s="205">
        <v>-76821.845000000001</v>
      </c>
      <c r="L211" s="205"/>
      <c r="M211" s="179" t="s">
        <v>1094</v>
      </c>
    </row>
    <row r="212" spans="1:13">
      <c r="A212" s="179" t="s">
        <v>889</v>
      </c>
      <c r="B212" s="205">
        <v>116.366</v>
      </c>
      <c r="C212" s="206">
        <f t="shared" si="12"/>
        <v>1.3156165034073596E-3</v>
      </c>
      <c r="D212" s="205">
        <v>27.24</v>
      </c>
      <c r="E212" s="206">
        <f t="shared" si="13"/>
        <v>2.8281408103430898E-4</v>
      </c>
      <c r="F212" s="205" t="s">
        <v>742</v>
      </c>
      <c r="G212" s="206" t="str">
        <f t="shared" si="14"/>
        <v>x</v>
      </c>
      <c r="H212" s="205">
        <v>336.04399999999998</v>
      </c>
      <c r="I212" s="206">
        <f t="shared" si="15"/>
        <v>3.7962122844241108E-3</v>
      </c>
      <c r="J212" s="205">
        <v>-116.366</v>
      </c>
      <c r="K212" s="205">
        <v>308.80399999999997</v>
      </c>
      <c r="L212" s="205"/>
      <c r="M212" s="179" t="s">
        <v>1095</v>
      </c>
    </row>
    <row r="213" spans="1:13">
      <c r="A213" s="179" t="s">
        <v>890</v>
      </c>
      <c r="B213" s="205">
        <v>317.31599999999997</v>
      </c>
      <c r="C213" s="206">
        <f t="shared" si="12"/>
        <v>3.5875269958167309E-3</v>
      </c>
      <c r="D213" s="205" t="s">
        <v>726</v>
      </c>
      <c r="E213" s="206" t="str">
        <f t="shared" si="13"/>
        <v>x</v>
      </c>
      <c r="F213" s="205">
        <v>1477.549</v>
      </c>
      <c r="G213" s="206">
        <f t="shared" si="14"/>
        <v>2.056434267414459E-2</v>
      </c>
      <c r="H213" s="205">
        <v>1597.0920000000001</v>
      </c>
      <c r="I213" s="206">
        <f t="shared" si="15"/>
        <v>1.8041983400255542E-2</v>
      </c>
      <c r="J213" s="205">
        <v>1160.2329999999999</v>
      </c>
      <c r="K213" s="205">
        <v>1596.739</v>
      </c>
      <c r="L213" s="205"/>
      <c r="M213" s="179" t="s">
        <v>1096</v>
      </c>
    </row>
    <row r="214" spans="1:13">
      <c r="A214" s="179" t="s">
        <v>891</v>
      </c>
      <c r="B214" s="205">
        <v>1121.4459999999999</v>
      </c>
      <c r="C214" s="206">
        <f t="shared" si="12"/>
        <v>1.2678899895847322E-2</v>
      </c>
      <c r="D214" s="205">
        <v>1644.1510000000001</v>
      </c>
      <c r="E214" s="206">
        <f t="shared" si="13"/>
        <v>1.7070082751345087E-2</v>
      </c>
      <c r="F214" s="205">
        <v>4009.4160000000002</v>
      </c>
      <c r="G214" s="206">
        <f t="shared" si="14"/>
        <v>5.580255175780844E-2</v>
      </c>
      <c r="H214" s="205">
        <v>4554.2510000000002</v>
      </c>
      <c r="I214" s="206">
        <f t="shared" si="15"/>
        <v>5.1448332934231213E-2</v>
      </c>
      <c r="J214" s="205">
        <v>2887.9700000000003</v>
      </c>
      <c r="K214" s="205">
        <v>2910.1000000000004</v>
      </c>
      <c r="L214" s="205"/>
      <c r="M214" s="179" t="s">
        <v>1097</v>
      </c>
    </row>
    <row r="215" spans="1:13">
      <c r="A215" s="179" t="s">
        <v>892</v>
      </c>
      <c r="B215" s="205">
        <v>228147.24299999999</v>
      </c>
      <c r="C215" s="206">
        <f t="shared" si="12"/>
        <v>2.5793984333713387</v>
      </c>
      <c r="D215" s="205">
        <v>222758</v>
      </c>
      <c r="E215" s="206">
        <f t="shared" si="13"/>
        <v>2.3127422563524456</v>
      </c>
      <c r="F215" s="205">
        <v>114503.83100000001</v>
      </c>
      <c r="G215" s="206">
        <f t="shared" si="14"/>
        <v>1.5936500367746451</v>
      </c>
      <c r="H215" s="205">
        <v>76644.884999999995</v>
      </c>
      <c r="I215" s="206">
        <f t="shared" si="15"/>
        <v>0.86583975305398486</v>
      </c>
      <c r="J215" s="205">
        <v>-113643.41199999998</v>
      </c>
      <c r="K215" s="205">
        <v>-146113.11499999999</v>
      </c>
      <c r="L215" s="205"/>
      <c r="M215" s="179" t="s">
        <v>1098</v>
      </c>
    </row>
    <row r="216" spans="1:13">
      <c r="A216" s="179" t="s">
        <v>893</v>
      </c>
      <c r="B216" s="205">
        <v>2212.9949999999999</v>
      </c>
      <c r="C216" s="206">
        <f t="shared" si="12"/>
        <v>2.501978880392872E-2</v>
      </c>
      <c r="D216" s="205">
        <v>5303.0249999999996</v>
      </c>
      <c r="E216" s="206">
        <f t="shared" si="13"/>
        <v>5.505764104540993E-2</v>
      </c>
      <c r="F216" s="205">
        <v>885.55899999999997</v>
      </c>
      <c r="G216" s="206">
        <f t="shared" si="14"/>
        <v>1.2325099698333394E-2</v>
      </c>
      <c r="H216" s="205">
        <v>1099.222</v>
      </c>
      <c r="I216" s="206">
        <f t="shared" si="15"/>
        <v>1.2417659769879064E-2</v>
      </c>
      <c r="J216" s="205">
        <v>-1327.4359999999999</v>
      </c>
      <c r="K216" s="205">
        <v>-4203.8029999999999</v>
      </c>
      <c r="L216" s="205"/>
      <c r="M216" s="179" t="s">
        <v>1099</v>
      </c>
    </row>
    <row r="217" spans="1:13">
      <c r="A217" s="179" t="s">
        <v>894</v>
      </c>
      <c r="B217" s="205">
        <v>149809.557</v>
      </c>
      <c r="C217" s="206">
        <f t="shared" si="12"/>
        <v>1.6937243314829549</v>
      </c>
      <c r="D217" s="205">
        <v>178945.31899999999</v>
      </c>
      <c r="E217" s="206">
        <f t="shared" si="13"/>
        <v>1.8578654900284974</v>
      </c>
      <c r="F217" s="205">
        <v>16552.133999999998</v>
      </c>
      <c r="G217" s="206">
        <f t="shared" si="14"/>
        <v>0.23037053631680543</v>
      </c>
      <c r="H217" s="205">
        <v>54649.589</v>
      </c>
      <c r="I217" s="206">
        <f t="shared" si="15"/>
        <v>0.61736391990491946</v>
      </c>
      <c r="J217" s="205">
        <v>-133257.42300000001</v>
      </c>
      <c r="K217" s="205">
        <v>-124295.72999999998</v>
      </c>
      <c r="L217" s="205"/>
      <c r="M217" s="179" t="s">
        <v>1100</v>
      </c>
    </row>
    <row r="218" spans="1:13">
      <c r="A218" s="179" t="s">
        <v>895</v>
      </c>
      <c r="B218" s="205">
        <v>286.89999999999998</v>
      </c>
      <c r="C218" s="206">
        <f t="shared" si="12"/>
        <v>3.243648272068916E-3</v>
      </c>
      <c r="D218" s="205">
        <v>140.94300000000001</v>
      </c>
      <c r="E218" s="206">
        <f t="shared" si="13"/>
        <v>1.463313693950757E-3</v>
      </c>
      <c r="F218" s="205">
        <v>979.61800000000005</v>
      </c>
      <c r="G218" s="206">
        <f t="shared" si="14"/>
        <v>1.3634201127516024E-2</v>
      </c>
      <c r="H218" s="205">
        <v>1408.174</v>
      </c>
      <c r="I218" s="206">
        <f t="shared" si="15"/>
        <v>1.5907819920625389E-2</v>
      </c>
      <c r="J218" s="205">
        <v>692.71800000000007</v>
      </c>
      <c r="K218" s="205">
        <v>1267.231</v>
      </c>
      <c r="L218" s="205"/>
      <c r="M218" s="179" t="s">
        <v>1101</v>
      </c>
    </row>
    <row r="219" spans="1:13">
      <c r="A219" s="179" t="s">
        <v>896</v>
      </c>
      <c r="B219" s="205">
        <v>18605.196</v>
      </c>
      <c r="C219" s="206">
        <f t="shared" si="12"/>
        <v>0.21034754917010631</v>
      </c>
      <c r="D219" s="205">
        <v>28422.914999999997</v>
      </c>
      <c r="E219" s="206">
        <f t="shared" si="13"/>
        <v>0.29509546938477521</v>
      </c>
      <c r="F219" s="205">
        <v>76051.973000000013</v>
      </c>
      <c r="G219" s="206">
        <f t="shared" si="14"/>
        <v>1.0584818735735955</v>
      </c>
      <c r="H219" s="205">
        <v>146716.94200000001</v>
      </c>
      <c r="I219" s="206">
        <f t="shared" si="15"/>
        <v>1.6574277700346973</v>
      </c>
      <c r="J219" s="205">
        <v>57446.777000000016</v>
      </c>
      <c r="K219" s="205">
        <v>118294.02700000002</v>
      </c>
      <c r="L219" s="205"/>
      <c r="M219" s="179" t="s">
        <v>1102</v>
      </c>
    </row>
    <row r="220" spans="1:13">
      <c r="A220" s="179" t="s">
        <v>897</v>
      </c>
      <c r="B220" s="205" t="s">
        <v>742</v>
      </c>
      <c r="C220" s="206" t="str">
        <f t="shared" si="12"/>
        <v>x</v>
      </c>
      <c r="D220" s="205">
        <v>0.91200000000000003</v>
      </c>
      <c r="E220" s="206">
        <f t="shared" si="13"/>
        <v>9.4686652681090253E-6</v>
      </c>
      <c r="F220" s="205" t="s">
        <v>742</v>
      </c>
      <c r="G220" s="206" t="str">
        <f t="shared" si="14"/>
        <v>x</v>
      </c>
      <c r="H220" s="205" t="s">
        <v>726</v>
      </c>
      <c r="I220" s="206" t="str">
        <f t="shared" si="15"/>
        <v>x</v>
      </c>
      <c r="J220" s="205" t="s">
        <v>742</v>
      </c>
      <c r="K220" s="205">
        <v>-0.78900000000000003</v>
      </c>
      <c r="L220" s="205"/>
      <c r="M220" s="179" t="s">
        <v>1103</v>
      </c>
    </row>
    <row r="221" spans="1:13">
      <c r="A221" s="179" t="s">
        <v>898</v>
      </c>
      <c r="B221" s="205">
        <v>6731.4970000000003</v>
      </c>
      <c r="C221" s="206">
        <f t="shared" si="12"/>
        <v>7.6105293177020195E-2</v>
      </c>
      <c r="D221" s="205">
        <v>17054.539000000001</v>
      </c>
      <c r="E221" s="206">
        <f t="shared" si="13"/>
        <v>0.1770654836545075</v>
      </c>
      <c r="F221" s="205">
        <v>63444.565000000002</v>
      </c>
      <c r="G221" s="206">
        <f t="shared" si="14"/>
        <v>0.88301354166395851</v>
      </c>
      <c r="H221" s="205">
        <v>119814.425</v>
      </c>
      <c r="I221" s="206">
        <f t="shared" si="15"/>
        <v>1.3535161825124427</v>
      </c>
      <c r="J221" s="205">
        <v>56713.067999999999</v>
      </c>
      <c r="K221" s="205">
        <v>102759.886</v>
      </c>
      <c r="L221" s="205"/>
      <c r="M221" s="179" t="s">
        <v>1104</v>
      </c>
    </row>
    <row r="222" spans="1:13">
      <c r="A222" s="179" t="s">
        <v>899</v>
      </c>
      <c r="B222" s="205" t="s">
        <v>742</v>
      </c>
      <c r="C222" s="206" t="str">
        <f t="shared" si="12"/>
        <v>x</v>
      </c>
      <c r="D222" s="205" t="s">
        <v>742</v>
      </c>
      <c r="E222" s="206" t="str">
        <f t="shared" si="13"/>
        <v>x</v>
      </c>
      <c r="F222" s="205" t="s">
        <v>742</v>
      </c>
      <c r="G222" s="206" t="str">
        <f t="shared" si="14"/>
        <v>x</v>
      </c>
      <c r="H222" s="205">
        <v>4.1609999999999996</v>
      </c>
      <c r="I222" s="206">
        <f t="shared" si="15"/>
        <v>4.7005866242184728E-5</v>
      </c>
      <c r="J222" s="205" t="s">
        <v>742</v>
      </c>
      <c r="K222" s="205">
        <v>4.1609999999999996</v>
      </c>
      <c r="L222" s="205"/>
      <c r="M222" s="179" t="s">
        <v>1105</v>
      </c>
    </row>
    <row r="223" spans="1:13">
      <c r="A223" s="179" t="s">
        <v>900</v>
      </c>
      <c r="B223" s="205" t="s">
        <v>742</v>
      </c>
      <c r="C223" s="206" t="str">
        <f t="shared" si="12"/>
        <v>x</v>
      </c>
      <c r="D223" s="205">
        <v>24.122</v>
      </c>
      <c r="E223" s="206">
        <f t="shared" si="13"/>
        <v>2.5044204341812047E-4</v>
      </c>
      <c r="F223" s="205">
        <v>1105.943</v>
      </c>
      <c r="G223" s="206">
        <f t="shared" si="14"/>
        <v>1.5392376719872904E-2</v>
      </c>
      <c r="H223" s="205">
        <v>15.135</v>
      </c>
      <c r="I223" s="206">
        <f t="shared" si="15"/>
        <v>1.7097663676411101E-4</v>
      </c>
      <c r="J223" s="205">
        <v>1105.943</v>
      </c>
      <c r="K223" s="205">
        <v>-8.9870000000000001</v>
      </c>
      <c r="L223" s="205"/>
      <c r="M223" s="179" t="s">
        <v>1106</v>
      </c>
    </row>
    <row r="224" spans="1:13">
      <c r="A224" s="179" t="s">
        <v>901</v>
      </c>
      <c r="B224" s="205" t="s">
        <v>726</v>
      </c>
      <c r="C224" s="206" t="str">
        <f t="shared" si="12"/>
        <v>x</v>
      </c>
      <c r="D224" s="205" t="s">
        <v>742</v>
      </c>
      <c r="E224" s="206" t="str">
        <f t="shared" si="13"/>
        <v>x</v>
      </c>
      <c r="F224" s="205" t="s">
        <v>726</v>
      </c>
      <c r="G224" s="206" t="str">
        <f t="shared" si="14"/>
        <v>x</v>
      </c>
      <c r="H224" s="205" t="s">
        <v>742</v>
      </c>
      <c r="I224" s="206" t="str">
        <f t="shared" si="15"/>
        <v>x</v>
      </c>
      <c r="J224" s="205" t="s">
        <v>726</v>
      </c>
      <c r="K224" s="205" t="s">
        <v>742</v>
      </c>
      <c r="L224" s="205"/>
      <c r="M224" s="179" t="s">
        <v>1107</v>
      </c>
    </row>
    <row r="225" spans="1:13">
      <c r="A225" s="179" t="s">
        <v>902</v>
      </c>
      <c r="B225" s="205" t="s">
        <v>742</v>
      </c>
      <c r="C225" s="206" t="str">
        <f t="shared" si="12"/>
        <v>x</v>
      </c>
      <c r="D225" s="205" t="s">
        <v>726</v>
      </c>
      <c r="E225" s="206" t="str">
        <f t="shared" si="13"/>
        <v>x</v>
      </c>
      <c r="F225" s="205">
        <v>2.524</v>
      </c>
      <c r="G225" s="206">
        <f t="shared" si="14"/>
        <v>3.512871715898488E-5</v>
      </c>
      <c r="H225" s="205">
        <v>7.641</v>
      </c>
      <c r="I225" s="206">
        <f t="shared" si="15"/>
        <v>8.6318631087847517E-5</v>
      </c>
      <c r="J225" s="205">
        <v>2.524</v>
      </c>
      <c r="K225" s="205">
        <v>7.5069999999999997</v>
      </c>
      <c r="L225" s="205"/>
      <c r="M225" s="179" t="s">
        <v>1108</v>
      </c>
    </row>
    <row r="226" spans="1:13">
      <c r="A226" s="179" t="s">
        <v>903</v>
      </c>
      <c r="B226" s="205" t="s">
        <v>742</v>
      </c>
      <c r="C226" s="206" t="str">
        <f t="shared" si="12"/>
        <v>x</v>
      </c>
      <c r="D226" s="205" t="s">
        <v>742</v>
      </c>
      <c r="E226" s="206" t="str">
        <f t="shared" si="13"/>
        <v>x</v>
      </c>
      <c r="F226" s="205">
        <v>100.35</v>
      </c>
      <c r="G226" s="206">
        <f t="shared" si="14"/>
        <v>1.3966587824501317E-3</v>
      </c>
      <c r="H226" s="205" t="s">
        <v>742</v>
      </c>
      <c r="I226" s="206" t="str">
        <f t="shared" si="15"/>
        <v>x</v>
      </c>
      <c r="J226" s="205">
        <v>100.35</v>
      </c>
      <c r="K226" s="205" t="s">
        <v>742</v>
      </c>
      <c r="L226" s="205"/>
      <c r="M226" s="179" t="s">
        <v>1109</v>
      </c>
    </row>
    <row r="227" spans="1:13">
      <c r="A227" s="179" t="s">
        <v>904</v>
      </c>
      <c r="B227" s="205">
        <v>1.367</v>
      </c>
      <c r="C227" s="206">
        <f t="shared" si="12"/>
        <v>1.545509650720881E-5</v>
      </c>
      <c r="D227" s="205">
        <v>16.195</v>
      </c>
      <c r="E227" s="206">
        <f t="shared" si="13"/>
        <v>1.6814148466779129E-4</v>
      </c>
      <c r="F227" s="205" t="s">
        <v>726</v>
      </c>
      <c r="G227" s="206" t="str">
        <f t="shared" si="14"/>
        <v>x</v>
      </c>
      <c r="H227" s="205">
        <v>1.1419999999999999</v>
      </c>
      <c r="I227" s="206">
        <f t="shared" si="15"/>
        <v>1.2900913061421523E-5</v>
      </c>
      <c r="J227" s="205">
        <v>-1.357</v>
      </c>
      <c r="K227" s="205">
        <v>-15.053000000000001</v>
      </c>
      <c r="L227" s="205"/>
      <c r="M227" s="179" t="s">
        <v>1110</v>
      </c>
    </row>
    <row r="228" spans="1:13">
      <c r="A228" s="179" t="s">
        <v>905</v>
      </c>
      <c r="B228" s="205" t="s">
        <v>726</v>
      </c>
      <c r="C228" s="206" t="str">
        <f t="shared" si="12"/>
        <v>x</v>
      </c>
      <c r="D228" s="205" t="s">
        <v>742</v>
      </c>
      <c r="E228" s="206" t="str">
        <f t="shared" si="13"/>
        <v>x</v>
      </c>
      <c r="F228" s="205" t="s">
        <v>726</v>
      </c>
      <c r="G228" s="206" t="str">
        <f t="shared" si="14"/>
        <v>x</v>
      </c>
      <c r="H228" s="205" t="s">
        <v>742</v>
      </c>
      <c r="I228" s="206" t="str">
        <f t="shared" si="15"/>
        <v>x</v>
      </c>
      <c r="J228" s="205" t="s">
        <v>726</v>
      </c>
      <c r="K228" s="205" t="s">
        <v>742</v>
      </c>
      <c r="L228" s="205"/>
      <c r="M228" s="179" t="s">
        <v>1111</v>
      </c>
    </row>
    <row r="229" spans="1:13">
      <c r="A229" s="179" t="s">
        <v>906</v>
      </c>
      <c r="B229" s="205">
        <v>5.6779999999999999</v>
      </c>
      <c r="C229" s="206">
        <f t="shared" si="12"/>
        <v>6.4194614460813193E-5</v>
      </c>
      <c r="D229" s="205">
        <v>1.2070000000000001</v>
      </c>
      <c r="E229" s="206">
        <f t="shared" si="13"/>
        <v>1.2531446248473238E-5</v>
      </c>
      <c r="F229" s="205">
        <v>610.09699999999998</v>
      </c>
      <c r="G229" s="206">
        <f t="shared" si="14"/>
        <v>8.4912539431637075E-3</v>
      </c>
      <c r="H229" s="205">
        <v>1060.3579999999999</v>
      </c>
      <c r="I229" s="206">
        <f t="shared" si="15"/>
        <v>1.1978622042016466E-2</v>
      </c>
      <c r="J229" s="205">
        <v>604.41899999999998</v>
      </c>
      <c r="K229" s="205">
        <v>1059.1509999999998</v>
      </c>
      <c r="L229" s="205"/>
      <c r="M229" s="179" t="s">
        <v>1112</v>
      </c>
    </row>
    <row r="230" spans="1:13">
      <c r="A230" s="179" t="s">
        <v>907</v>
      </c>
      <c r="B230" s="205" t="s">
        <v>742</v>
      </c>
      <c r="C230" s="206" t="str">
        <f t="shared" si="12"/>
        <v>x</v>
      </c>
      <c r="D230" s="205" t="s">
        <v>742</v>
      </c>
      <c r="E230" s="206" t="str">
        <f t="shared" si="13"/>
        <v>x</v>
      </c>
      <c r="F230" s="205" t="s">
        <v>742</v>
      </c>
      <c r="G230" s="206" t="str">
        <f t="shared" si="14"/>
        <v>x</v>
      </c>
      <c r="H230" s="205" t="s">
        <v>726</v>
      </c>
      <c r="I230" s="206" t="str">
        <f t="shared" si="15"/>
        <v>x</v>
      </c>
      <c r="J230" s="205" t="s">
        <v>742</v>
      </c>
      <c r="K230" s="205" t="s">
        <v>726</v>
      </c>
      <c r="L230" s="205"/>
      <c r="M230" s="179" t="s">
        <v>1113</v>
      </c>
    </row>
    <row r="231" spans="1:13">
      <c r="A231" s="179" t="s">
        <v>908</v>
      </c>
      <c r="B231" s="205">
        <v>10635.651</v>
      </c>
      <c r="C231" s="206">
        <f t="shared" si="12"/>
        <v>0.1202450714133079</v>
      </c>
      <c r="D231" s="205">
        <v>9073.5490000000009</v>
      </c>
      <c r="E231" s="206">
        <f t="shared" si="13"/>
        <v>9.4204384073229591E-2</v>
      </c>
      <c r="F231" s="205">
        <v>9993.8970000000008</v>
      </c>
      <c r="G231" s="206">
        <f t="shared" si="14"/>
        <v>0.13909381181815669</v>
      </c>
      <c r="H231" s="205">
        <v>25095.471000000001</v>
      </c>
      <c r="I231" s="206">
        <f t="shared" si="15"/>
        <v>0.28349780175693967</v>
      </c>
      <c r="J231" s="205">
        <v>-641.753999999999</v>
      </c>
      <c r="K231" s="205">
        <v>16021.922</v>
      </c>
      <c r="L231" s="205"/>
      <c r="M231" s="179" t="s">
        <v>1114</v>
      </c>
    </row>
    <row r="232" spans="1:13">
      <c r="A232" s="179" t="s">
        <v>909</v>
      </c>
      <c r="B232" s="205">
        <v>8.8049999999999997</v>
      </c>
      <c r="C232" s="206">
        <f t="shared" si="12"/>
        <v>9.9548006397932385E-5</v>
      </c>
      <c r="D232" s="205" t="s">
        <v>726</v>
      </c>
      <c r="E232" s="206" t="str">
        <f t="shared" si="13"/>
        <v>x</v>
      </c>
      <c r="F232" s="205">
        <v>762.64499999999998</v>
      </c>
      <c r="G232" s="206">
        <f t="shared" si="14"/>
        <v>1.0614397978492084E-2</v>
      </c>
      <c r="H232" s="205">
        <v>702.89099999999996</v>
      </c>
      <c r="I232" s="206">
        <f t="shared" si="15"/>
        <v>7.940399021589873E-3</v>
      </c>
      <c r="J232" s="205">
        <v>753.84</v>
      </c>
      <c r="K232" s="205">
        <v>702.875</v>
      </c>
      <c r="L232" s="205"/>
      <c r="M232" s="179" t="s">
        <v>1115</v>
      </c>
    </row>
    <row r="233" spans="1:13">
      <c r="A233" s="179" t="s">
        <v>910</v>
      </c>
      <c r="B233" s="205">
        <v>1219.3230000000001</v>
      </c>
      <c r="C233" s="206">
        <f t="shared" si="12"/>
        <v>1.3785482544593542E-2</v>
      </c>
      <c r="D233" s="205">
        <v>2226.9380000000001</v>
      </c>
      <c r="E233" s="206">
        <f t="shared" si="13"/>
        <v>2.312075712152651E-2</v>
      </c>
      <c r="F233" s="205">
        <v>19.507999999999999</v>
      </c>
      <c r="G233" s="206">
        <f t="shared" si="14"/>
        <v>2.7150991059329512E-4</v>
      </c>
      <c r="H233" s="205" t="s">
        <v>726</v>
      </c>
      <c r="I233" s="206" t="str">
        <f t="shared" si="15"/>
        <v>x</v>
      </c>
      <c r="J233" s="205">
        <v>-1199.8150000000001</v>
      </c>
      <c r="K233" s="205">
        <v>-2226.819</v>
      </c>
      <c r="L233" s="205"/>
      <c r="M233" s="179" t="s">
        <v>1116</v>
      </c>
    </row>
    <row r="234" spans="1:13">
      <c r="A234" s="179" t="s">
        <v>911</v>
      </c>
      <c r="B234" s="205" t="s">
        <v>742</v>
      </c>
      <c r="C234" s="206" t="str">
        <f t="shared" si="12"/>
        <v>x</v>
      </c>
      <c r="D234" s="205" t="s">
        <v>742</v>
      </c>
      <c r="E234" s="206" t="str">
        <f t="shared" si="13"/>
        <v>x</v>
      </c>
      <c r="F234" s="205" t="s">
        <v>742</v>
      </c>
      <c r="G234" s="206" t="str">
        <f t="shared" si="14"/>
        <v>x</v>
      </c>
      <c r="H234" s="205" t="s">
        <v>726</v>
      </c>
      <c r="I234" s="206" t="str">
        <f t="shared" si="15"/>
        <v>x</v>
      </c>
      <c r="J234" s="205" t="s">
        <v>742</v>
      </c>
      <c r="K234" s="205" t="s">
        <v>726</v>
      </c>
      <c r="L234" s="205"/>
      <c r="M234" s="179" t="s">
        <v>1117</v>
      </c>
    </row>
    <row r="235" spans="1:13">
      <c r="A235" s="179" t="s">
        <v>912</v>
      </c>
      <c r="B235" s="205" t="s">
        <v>742</v>
      </c>
      <c r="C235" s="206" t="str">
        <f t="shared" si="12"/>
        <v>x</v>
      </c>
      <c r="D235" s="205" t="s">
        <v>742</v>
      </c>
      <c r="E235" s="206" t="str">
        <f t="shared" si="13"/>
        <v>x</v>
      </c>
      <c r="F235" s="205" t="s">
        <v>742</v>
      </c>
      <c r="G235" s="206" t="str">
        <f t="shared" si="14"/>
        <v>x</v>
      </c>
      <c r="H235" s="205">
        <v>1.0980000000000001</v>
      </c>
      <c r="I235" s="206">
        <f t="shared" si="15"/>
        <v>1.2403855115097053E-5</v>
      </c>
      <c r="J235" s="205" t="s">
        <v>742</v>
      </c>
      <c r="K235" s="205">
        <v>1.0980000000000001</v>
      </c>
      <c r="L235" s="205"/>
      <c r="M235" s="179" t="s">
        <v>1118</v>
      </c>
    </row>
    <row r="236" spans="1:13">
      <c r="A236" s="179" t="s">
        <v>913</v>
      </c>
      <c r="B236" s="205" t="s">
        <v>742</v>
      </c>
      <c r="C236" s="206" t="str">
        <f t="shared" si="12"/>
        <v>x</v>
      </c>
      <c r="D236" s="205" t="s">
        <v>742</v>
      </c>
      <c r="E236" s="206" t="str">
        <f t="shared" si="13"/>
        <v>x</v>
      </c>
      <c r="F236" s="205" t="s">
        <v>726</v>
      </c>
      <c r="G236" s="206" t="str">
        <f t="shared" si="14"/>
        <v>x</v>
      </c>
      <c r="H236" s="205" t="s">
        <v>726</v>
      </c>
      <c r="I236" s="206" t="str">
        <f t="shared" si="15"/>
        <v>x</v>
      </c>
      <c r="J236" s="205" t="s">
        <v>726</v>
      </c>
      <c r="K236" s="205" t="s">
        <v>726</v>
      </c>
      <c r="L236" s="205"/>
      <c r="M236" s="179" t="s">
        <v>1119</v>
      </c>
    </row>
    <row r="237" spans="1:13">
      <c r="A237" s="179" t="s">
        <v>914</v>
      </c>
      <c r="B237" s="205">
        <v>2.177</v>
      </c>
      <c r="C237" s="206">
        <f t="shared" si="12"/>
        <v>2.4612834744838025E-5</v>
      </c>
      <c r="D237" s="205" t="s">
        <v>742</v>
      </c>
      <c r="E237" s="206" t="str">
        <f t="shared" si="13"/>
        <v>x</v>
      </c>
      <c r="F237" s="205" t="s">
        <v>726</v>
      </c>
      <c r="G237" s="206" t="str">
        <f t="shared" si="14"/>
        <v>x</v>
      </c>
      <c r="H237" s="205" t="s">
        <v>742</v>
      </c>
      <c r="I237" s="206" t="str">
        <f t="shared" si="15"/>
        <v>x</v>
      </c>
      <c r="J237" s="205">
        <v>-2.069</v>
      </c>
      <c r="K237" s="205" t="s">
        <v>742</v>
      </c>
      <c r="L237" s="205"/>
      <c r="M237" s="179" t="s">
        <v>1120</v>
      </c>
    </row>
    <row r="238" spans="1:13">
      <c r="A238" s="179" t="s">
        <v>915</v>
      </c>
      <c r="B238" s="205" t="s">
        <v>742</v>
      </c>
      <c r="C238" s="206" t="str">
        <f t="shared" si="12"/>
        <v>x</v>
      </c>
      <c r="D238" s="205" t="s">
        <v>726</v>
      </c>
      <c r="E238" s="206" t="str">
        <f t="shared" si="13"/>
        <v>x</v>
      </c>
      <c r="F238" s="205" t="s">
        <v>742</v>
      </c>
      <c r="G238" s="206" t="str">
        <f t="shared" si="14"/>
        <v>x</v>
      </c>
      <c r="H238" s="205">
        <v>14.063000000000001</v>
      </c>
      <c r="I238" s="206">
        <f t="shared" si="15"/>
        <v>1.588664977082057E-4</v>
      </c>
      <c r="J238" s="205" t="s">
        <v>742</v>
      </c>
      <c r="K238" s="205">
        <v>13.93</v>
      </c>
      <c r="L238" s="205"/>
      <c r="M238" s="179" t="s">
        <v>1121</v>
      </c>
    </row>
    <row r="239" spans="1:13">
      <c r="A239" s="179" t="s">
        <v>916</v>
      </c>
      <c r="B239" s="205" t="s">
        <v>742</v>
      </c>
      <c r="C239" s="206" t="str">
        <f t="shared" si="12"/>
        <v>x</v>
      </c>
      <c r="D239" s="205">
        <v>24.417000000000002</v>
      </c>
      <c r="E239" s="206">
        <f t="shared" si="13"/>
        <v>2.5350482439848474E-4</v>
      </c>
      <c r="F239" s="205" t="s">
        <v>742</v>
      </c>
      <c r="G239" s="206" t="str">
        <f t="shared" si="14"/>
        <v>x</v>
      </c>
      <c r="H239" s="205" t="s">
        <v>742</v>
      </c>
      <c r="I239" s="206" t="str">
        <f t="shared" si="15"/>
        <v>x</v>
      </c>
      <c r="J239" s="205" t="s">
        <v>742</v>
      </c>
      <c r="K239" s="205">
        <v>-24.417000000000002</v>
      </c>
      <c r="L239" s="205"/>
      <c r="M239" s="179" t="s">
        <v>1122</v>
      </c>
    </row>
    <row r="240" spans="1:13">
      <c r="A240" s="179" t="s">
        <v>917</v>
      </c>
      <c r="B240" s="205" t="s">
        <v>742</v>
      </c>
      <c r="C240" s="206" t="str">
        <f t="shared" si="12"/>
        <v>x</v>
      </c>
      <c r="D240" s="205">
        <v>0.753</v>
      </c>
      <c r="E240" s="206">
        <f t="shared" si="13"/>
        <v>7.8178782312347548E-6</v>
      </c>
      <c r="F240" s="205">
        <v>12.122</v>
      </c>
      <c r="G240" s="206">
        <f t="shared" si="14"/>
        <v>1.6871248391490278E-4</v>
      </c>
      <c r="H240" s="205" t="s">
        <v>742</v>
      </c>
      <c r="I240" s="206" t="str">
        <f t="shared" si="15"/>
        <v>x</v>
      </c>
      <c r="J240" s="205">
        <v>12.122</v>
      </c>
      <c r="K240" s="205">
        <v>-0.753</v>
      </c>
      <c r="L240" s="205"/>
      <c r="M240" s="179" t="s">
        <v>1123</v>
      </c>
    </row>
    <row r="241" spans="1:13">
      <c r="A241" s="179" t="s">
        <v>918</v>
      </c>
      <c r="B241" s="205">
        <v>9971.9840000000004</v>
      </c>
      <c r="C241" s="206">
        <f t="shared" si="12"/>
        <v>0.1127417520763293</v>
      </c>
      <c r="D241" s="205">
        <v>10439.581</v>
      </c>
      <c r="E241" s="206">
        <f t="shared" si="13"/>
        <v>0.10838694959244613</v>
      </c>
      <c r="F241" s="205">
        <v>212447.25400000002</v>
      </c>
      <c r="G241" s="206">
        <f t="shared" si="14"/>
        <v>2.9568143807325749</v>
      </c>
      <c r="H241" s="205">
        <v>154959.326</v>
      </c>
      <c r="I241" s="206">
        <f t="shared" si="15"/>
        <v>1.7505400987587356</v>
      </c>
      <c r="J241" s="205">
        <v>202475.27000000002</v>
      </c>
      <c r="K241" s="205">
        <v>144519.745</v>
      </c>
      <c r="L241" s="205"/>
      <c r="M241" s="179" t="s">
        <v>1124</v>
      </c>
    </row>
    <row r="242" spans="1:13">
      <c r="A242" s="179" t="s">
        <v>919</v>
      </c>
      <c r="B242" s="205" t="s">
        <v>742</v>
      </c>
      <c r="C242" s="206" t="str">
        <f t="shared" si="12"/>
        <v>x</v>
      </c>
      <c r="D242" s="205" t="s">
        <v>742</v>
      </c>
      <c r="E242" s="206" t="str">
        <f t="shared" si="13"/>
        <v>x</v>
      </c>
      <c r="F242" s="205">
        <v>206301.24400000001</v>
      </c>
      <c r="G242" s="206">
        <f t="shared" si="14"/>
        <v>2.8712749801991779</v>
      </c>
      <c r="H242" s="205">
        <v>152362.45000000001</v>
      </c>
      <c r="I242" s="206">
        <f t="shared" si="15"/>
        <v>1.7212037839537515</v>
      </c>
      <c r="J242" s="205">
        <v>206301.24400000001</v>
      </c>
      <c r="K242" s="205">
        <v>152362.45000000001</v>
      </c>
      <c r="L242" s="205"/>
      <c r="M242" s="179" t="s">
        <v>1125</v>
      </c>
    </row>
    <row r="243" spans="1:13">
      <c r="A243" s="179" t="s">
        <v>920</v>
      </c>
      <c r="B243" s="205">
        <v>9971.9840000000004</v>
      </c>
      <c r="C243" s="206">
        <f t="shared" si="12"/>
        <v>0.1127417520763293</v>
      </c>
      <c r="D243" s="205">
        <v>10439.581</v>
      </c>
      <c r="E243" s="206">
        <f t="shared" si="13"/>
        <v>0.10838694959244613</v>
      </c>
      <c r="F243" s="205">
        <v>6146.01</v>
      </c>
      <c r="G243" s="206">
        <f t="shared" si="14"/>
        <v>8.5539400533396454E-2</v>
      </c>
      <c r="H243" s="205">
        <v>2596.8760000000002</v>
      </c>
      <c r="I243" s="206">
        <f t="shared" si="15"/>
        <v>2.9336314804984311E-2</v>
      </c>
      <c r="J243" s="205">
        <v>-3825.9740000000002</v>
      </c>
      <c r="K243" s="205">
        <v>-7842.7049999999999</v>
      </c>
      <c r="L243" s="205"/>
      <c r="M243" s="179" t="s">
        <v>1126</v>
      </c>
    </row>
    <row r="244" spans="1:13">
      <c r="A244" s="179"/>
      <c r="B244" s="205"/>
      <c r="C244" s="206"/>
      <c r="D244" s="205"/>
      <c r="E244" s="206"/>
      <c r="F244" s="205"/>
      <c r="G244" s="206"/>
      <c r="H244" s="205"/>
      <c r="I244" s="206"/>
      <c r="J244" s="205"/>
      <c r="K244" s="205"/>
      <c r="L244" s="205"/>
    </row>
    <row r="245" spans="1:13">
      <c r="A245" s="179"/>
      <c r="B245" s="205"/>
      <c r="C245" s="206"/>
      <c r="D245" s="205"/>
      <c r="E245" s="206"/>
      <c r="F245" s="205"/>
      <c r="G245" s="206"/>
      <c r="H245" s="205"/>
      <c r="I245" s="206"/>
      <c r="J245" s="205"/>
      <c r="K245" s="205"/>
      <c r="L245" s="205"/>
    </row>
    <row r="246" spans="1:13">
      <c r="A246" s="179"/>
      <c r="B246" s="205"/>
      <c r="C246" s="206"/>
      <c r="D246" s="205"/>
      <c r="E246" s="206"/>
      <c r="F246" s="205"/>
      <c r="G246" s="206"/>
      <c r="H246" s="205"/>
      <c r="I246" s="206"/>
      <c r="J246" s="205"/>
      <c r="K246" s="205"/>
      <c r="L246" s="205"/>
    </row>
    <row r="247" spans="1:13">
      <c r="A247" s="179"/>
      <c r="B247" s="205"/>
      <c r="C247" s="206"/>
      <c r="D247" s="205"/>
      <c r="E247" s="206"/>
      <c r="F247" s="205"/>
      <c r="G247" s="206"/>
      <c r="H247" s="205"/>
      <c r="I247" s="206"/>
      <c r="J247" s="205"/>
      <c r="K247" s="205"/>
      <c r="L247" s="205"/>
    </row>
    <row r="248" spans="1:13">
      <c r="A248" s="179"/>
      <c r="B248" s="205"/>
      <c r="C248" s="206"/>
      <c r="D248" s="205"/>
      <c r="E248" s="206"/>
      <c r="F248" s="205"/>
      <c r="G248" s="206"/>
      <c r="H248" s="205"/>
      <c r="I248" s="206"/>
      <c r="J248" s="205"/>
      <c r="K248" s="205"/>
      <c r="L248" s="205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5"/>
  <sheetViews>
    <sheetView showGridLines="0" topLeftCell="A2" workbookViewId="0">
      <selection activeCell="A2" sqref="A2:F2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87" t="s">
        <v>1</v>
      </c>
      <c r="B2" s="288"/>
      <c r="C2" s="288"/>
      <c r="D2" s="288"/>
      <c r="E2" s="288"/>
      <c r="F2" s="289"/>
    </row>
    <row r="3" spans="1:9" ht="18" customHeight="1" thickBot="1">
      <c r="A3" s="287" t="s">
        <v>2</v>
      </c>
      <c r="B3" s="289"/>
      <c r="C3" s="287" t="s">
        <v>2</v>
      </c>
      <c r="D3" s="289"/>
      <c r="E3" s="287" t="s">
        <v>2</v>
      </c>
      <c r="F3" s="289"/>
      <c r="H3" s="286" t="s">
        <v>190</v>
      </c>
      <c r="I3" s="286"/>
    </row>
    <row r="4" spans="1:9" ht="18" customHeight="1" thickBot="1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>
      <c r="A58" s="3"/>
      <c r="B58" s="4" t="s">
        <v>160</v>
      </c>
      <c r="C58" s="3"/>
      <c r="D58" s="4" t="s">
        <v>161</v>
      </c>
      <c r="E58" s="6"/>
      <c r="F58" s="6"/>
    </row>
    <row r="59" spans="1:6">
      <c r="A59" s="3"/>
      <c r="B59" s="4"/>
      <c r="C59" s="3"/>
      <c r="D59" s="4"/>
      <c r="E59" s="6"/>
      <c r="F59" s="6"/>
    </row>
    <row r="60" spans="1:6">
      <c r="A60" s="3"/>
      <c r="B60" s="4"/>
      <c r="C60" s="3"/>
      <c r="D60" s="4"/>
      <c r="E60" s="6"/>
      <c r="F60" s="6"/>
    </row>
    <row r="61" spans="1:6">
      <c r="A61" s="3"/>
      <c r="B61" s="4"/>
      <c r="C61" s="3"/>
      <c r="D61" s="4"/>
      <c r="E61" s="6"/>
      <c r="F61" s="6"/>
    </row>
    <row r="62" spans="1:6">
      <c r="A62" s="3"/>
      <c r="B62" s="4"/>
      <c r="C62" s="3"/>
      <c r="D62" s="4"/>
      <c r="E62" s="6"/>
      <c r="F62" s="6"/>
    </row>
    <row r="63" spans="1:6">
      <c r="A63" s="3"/>
      <c r="B63" s="4"/>
      <c r="C63" s="3"/>
      <c r="D63" s="4"/>
      <c r="E63" s="6"/>
      <c r="F63" s="6"/>
    </row>
    <row r="64" spans="1:6">
      <c r="A64" s="3"/>
      <c r="B64" s="4"/>
      <c r="C64" s="3"/>
      <c r="D64" s="4"/>
      <c r="E64" s="6"/>
      <c r="F64" s="6"/>
    </row>
    <row r="65" spans="1:6">
      <c r="A65" s="3"/>
      <c r="B65" s="4"/>
      <c r="C65" s="3"/>
      <c r="D65" s="4"/>
      <c r="E65" s="6"/>
      <c r="F65" s="6"/>
    </row>
    <row r="66" spans="1:6">
      <c r="A66" s="3"/>
      <c r="B66" s="4"/>
      <c r="C66" s="3"/>
      <c r="D66" s="4"/>
      <c r="E66" s="6"/>
      <c r="F66" s="6"/>
    </row>
    <row r="67" spans="1:6">
      <c r="A67" s="3"/>
      <c r="B67" s="4"/>
      <c r="C67" s="3"/>
      <c r="D67" s="4"/>
      <c r="E67" s="6"/>
      <c r="F67" s="6"/>
    </row>
    <row r="68" spans="1:6">
      <c r="A68" s="3"/>
      <c r="B68" s="4"/>
      <c r="C68" s="3"/>
      <c r="D68" s="4"/>
      <c r="E68" s="6"/>
      <c r="F68" s="6"/>
    </row>
    <row r="69" spans="1:6">
      <c r="A69" s="3"/>
      <c r="B69" s="4"/>
      <c r="C69" s="3"/>
      <c r="D69" s="4"/>
      <c r="E69" s="6"/>
      <c r="F69" s="6"/>
    </row>
    <row r="70" spans="1:6">
      <c r="A70" s="3"/>
      <c r="B70" s="4"/>
      <c r="C70" s="3"/>
      <c r="D70" s="4"/>
      <c r="E70" s="6"/>
      <c r="F70" s="6"/>
    </row>
    <row r="71" spans="1:6">
      <c r="A71" s="3"/>
      <c r="B71" s="4"/>
      <c r="C71" s="3"/>
      <c r="D71" s="4"/>
      <c r="E71" s="6"/>
      <c r="F71" s="6"/>
    </row>
    <row r="72" spans="1:6">
      <c r="A72" s="3"/>
      <c r="B72" s="4"/>
      <c r="C72" s="3"/>
      <c r="D72" s="4"/>
      <c r="E72" s="6"/>
      <c r="F72" s="6"/>
    </row>
    <row r="73" spans="1:6">
      <c r="A73" s="3"/>
      <c r="B73" s="4"/>
      <c r="C73" s="3"/>
      <c r="D73" s="4"/>
      <c r="E73" s="6"/>
      <c r="F73" s="6"/>
    </row>
    <row r="74" spans="1:6">
      <c r="A74" s="3"/>
      <c r="B74" s="4"/>
      <c r="C74" s="3"/>
      <c r="D74" s="4"/>
      <c r="E74" s="6"/>
      <c r="F74" s="6"/>
    </row>
    <row r="75" spans="1:6">
      <c r="A75" s="3"/>
      <c r="B75" s="4"/>
      <c r="C75" s="3"/>
      <c r="D75" s="4"/>
      <c r="E75" s="6"/>
      <c r="F75" s="6"/>
    </row>
    <row r="76" spans="1:6">
      <c r="A76" s="3"/>
      <c r="B76" s="4"/>
      <c r="C76" s="3"/>
      <c r="D76" s="4"/>
      <c r="E76" s="6"/>
      <c r="F76" s="6"/>
    </row>
    <row r="77" spans="1:6">
      <c r="A77" s="3"/>
      <c r="B77" s="4"/>
      <c r="C77" s="3"/>
      <c r="D77" s="4"/>
      <c r="E77" s="6"/>
      <c r="F77" s="6"/>
    </row>
    <row r="78" spans="1:6">
      <c r="A78" s="3"/>
      <c r="B78" s="4"/>
      <c r="C78" s="3"/>
      <c r="D78" s="4"/>
      <c r="E78" s="6"/>
      <c r="F78" s="6"/>
    </row>
    <row r="79" spans="1:6">
      <c r="A79" s="3"/>
      <c r="B79" s="4"/>
      <c r="C79" s="3"/>
      <c r="D79" s="4"/>
      <c r="E79" s="6"/>
      <c r="F79" s="6"/>
    </row>
    <row r="80" spans="1:6">
      <c r="A80" s="3"/>
      <c r="B80" s="4"/>
      <c r="C80" s="3"/>
      <c r="D80" s="4"/>
      <c r="E80" s="6"/>
      <c r="F80" s="6"/>
    </row>
    <row r="81" spans="1:6">
      <c r="A81" s="3"/>
      <c r="B81" s="4"/>
      <c r="C81" s="3"/>
      <c r="D81" s="4"/>
      <c r="E81" s="6"/>
      <c r="F81" s="6"/>
    </row>
    <row r="82" spans="1:6">
      <c r="A82" s="3"/>
      <c r="B82" s="4"/>
      <c r="C82" s="3"/>
      <c r="D82" s="4"/>
      <c r="E82" s="6"/>
      <c r="F82" s="6"/>
    </row>
    <row r="83" spans="1:6">
      <c r="A83" s="3"/>
      <c r="B83" s="4"/>
      <c r="C83" s="3"/>
      <c r="D83" s="4"/>
      <c r="E83" s="6"/>
      <c r="F83" s="6"/>
    </row>
    <row r="84" spans="1:6">
      <c r="A84" s="3"/>
      <c r="B84" s="4"/>
      <c r="C84" s="3"/>
      <c r="D84" s="4"/>
      <c r="E84" s="6"/>
      <c r="F84" s="6"/>
    </row>
    <row r="85" spans="1:6">
      <c r="A85" s="3"/>
      <c r="B85" s="4"/>
      <c r="C85" s="3"/>
      <c r="D85" s="4"/>
      <c r="E85" s="6"/>
      <c r="F85" s="6"/>
    </row>
    <row r="86" spans="1:6">
      <c r="A86" s="3"/>
      <c r="B86" s="4"/>
      <c r="C86" s="3"/>
      <c r="D86" s="4"/>
      <c r="E86" s="6"/>
      <c r="F86" s="6"/>
    </row>
    <row r="87" spans="1:6">
      <c r="A87" s="3"/>
      <c r="B87" s="4"/>
      <c r="C87" s="3"/>
      <c r="D87" s="4"/>
    </row>
    <row r="88" spans="1:6">
      <c r="A88" s="3"/>
      <c r="B88" s="4"/>
      <c r="C88" s="3"/>
      <c r="D88" s="4"/>
    </row>
    <row r="89" spans="1:6">
      <c r="A89" s="3"/>
      <c r="B89" s="4"/>
      <c r="C89" s="3"/>
      <c r="D89" s="4"/>
    </row>
    <row r="90" spans="1:6">
      <c r="A90" s="3"/>
      <c r="B90" s="4"/>
      <c r="C90" s="3"/>
      <c r="D90" s="4"/>
    </row>
    <row r="91" spans="1:6">
      <c r="A91" s="3"/>
      <c r="B91" s="4"/>
      <c r="C91" s="3"/>
      <c r="D91" s="4"/>
    </row>
    <row r="92" spans="1:6">
      <c r="A92" s="3"/>
      <c r="B92" s="4"/>
      <c r="C92" s="3"/>
      <c r="D92" s="4"/>
    </row>
    <row r="93" spans="1:6">
      <c r="A93" s="3"/>
      <c r="B93" s="4"/>
      <c r="C93" s="3"/>
      <c r="D93" s="4"/>
    </row>
    <row r="94" spans="1:6">
      <c r="A94" s="3"/>
      <c r="B94" s="4"/>
      <c r="C94" s="3"/>
      <c r="D94" s="4"/>
    </row>
    <row r="95" spans="1:6">
      <c r="A95" s="3"/>
      <c r="B95" s="4"/>
      <c r="C95" s="3"/>
      <c r="D95" s="4"/>
    </row>
    <row r="96" spans="1:6">
      <c r="A96" s="3"/>
      <c r="B96" s="4"/>
      <c r="C96" s="3"/>
      <c r="D96" s="4"/>
    </row>
    <row r="97" spans="1:4">
      <c r="A97" s="3"/>
      <c r="B97" s="4"/>
      <c r="C97" s="3"/>
      <c r="D97" s="4"/>
    </row>
    <row r="98" spans="1:4">
      <c r="A98" s="3"/>
      <c r="B98" s="4"/>
      <c r="C98" s="3"/>
      <c r="D98" s="4"/>
    </row>
    <row r="99" spans="1:4">
      <c r="A99" s="3"/>
      <c r="B99" s="4"/>
      <c r="C99" s="3"/>
      <c r="D99" s="4"/>
    </row>
    <row r="100" spans="1:4">
      <c r="A100" s="3"/>
      <c r="B100" s="4"/>
      <c r="C100" s="3"/>
      <c r="D100" s="4"/>
    </row>
    <row r="101" spans="1:4">
      <c r="A101" s="3"/>
      <c r="B101" s="4"/>
      <c r="C101" s="3"/>
      <c r="D101" s="4"/>
    </row>
    <row r="102" spans="1:4">
      <c r="A102" s="3"/>
      <c r="B102" s="4"/>
      <c r="C102" s="3"/>
      <c r="D102" s="4"/>
    </row>
    <row r="103" spans="1:4">
      <c r="A103" s="3"/>
      <c r="B103" s="4"/>
      <c r="C103" s="3"/>
      <c r="D103" s="4"/>
    </row>
    <row r="104" spans="1:4">
      <c r="A104" s="3"/>
      <c r="B104" s="4"/>
      <c r="C104" s="3"/>
      <c r="D104" s="4"/>
    </row>
    <row r="105" spans="1:4">
      <c r="A105" s="3"/>
      <c r="B105" s="4"/>
      <c r="C105" s="3"/>
      <c r="D105" s="4"/>
    </row>
    <row r="106" spans="1:4">
      <c r="A106" s="3"/>
      <c r="B106" s="4"/>
      <c r="C106" s="3"/>
      <c r="D106" s="4"/>
    </row>
    <row r="107" spans="1:4">
      <c r="A107" s="3"/>
      <c r="B107" s="4"/>
      <c r="C107" s="3"/>
      <c r="D107" s="4"/>
    </row>
    <row r="108" spans="1:4">
      <c r="A108" s="3"/>
      <c r="B108" s="4"/>
      <c r="C108" s="3"/>
      <c r="D108" s="4"/>
    </row>
    <row r="109" spans="1:4">
      <c r="A109" s="3"/>
      <c r="B109" s="4"/>
      <c r="C109" s="3"/>
      <c r="D109" s="4"/>
    </row>
    <row r="110" spans="1:4">
      <c r="A110" s="3"/>
      <c r="B110" s="4"/>
      <c r="C110" s="3"/>
      <c r="D110" s="4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4">
      <c r="A113" s="3"/>
      <c r="B113" s="4"/>
      <c r="C113" s="6"/>
      <c r="D113" s="6"/>
    </row>
    <row r="114" spans="1:4">
      <c r="A114" s="3"/>
      <c r="B114" s="4"/>
      <c r="C114" s="6"/>
      <c r="D114" s="6"/>
    </row>
    <row r="115" spans="1:4">
      <c r="A115" s="3"/>
      <c r="B115" s="4"/>
      <c r="C115" s="6"/>
      <c r="D115" s="6"/>
    </row>
    <row r="116" spans="1:4">
      <c r="A116" s="3"/>
      <c r="B116" s="4"/>
      <c r="C116" s="6"/>
      <c r="D116" s="6"/>
    </row>
    <row r="117" spans="1:4">
      <c r="A117" s="3"/>
      <c r="B117" s="4"/>
      <c r="C117" s="6"/>
      <c r="D117" s="6"/>
    </row>
    <row r="118" spans="1:4">
      <c r="A118" s="3"/>
      <c r="B118" s="4"/>
      <c r="C118" s="6"/>
      <c r="D118" s="6"/>
    </row>
    <row r="119" spans="1:4">
      <c r="A119" s="3"/>
      <c r="B119" s="4"/>
      <c r="C119" s="6"/>
      <c r="D119" s="6"/>
    </row>
    <row r="120" spans="1:4">
      <c r="A120" s="3"/>
      <c r="B120" s="4"/>
      <c r="C120" s="6"/>
      <c r="D120" s="6"/>
    </row>
    <row r="121" spans="1:4">
      <c r="A121" s="3"/>
      <c r="B121" s="4"/>
      <c r="C121" s="6"/>
      <c r="D121" s="6"/>
    </row>
    <row r="122" spans="1:4">
      <c r="A122" s="3"/>
      <c r="B122" s="4"/>
      <c r="C122" s="6"/>
      <c r="D122" s="6"/>
    </row>
    <row r="123" spans="1:4">
      <c r="A123" s="3"/>
      <c r="B123" s="4"/>
      <c r="C123" s="6"/>
      <c r="D123" s="6"/>
    </row>
    <row r="124" spans="1:4">
      <c r="A124" s="3"/>
      <c r="B124" s="4"/>
      <c r="C124" s="6"/>
      <c r="D124" s="6"/>
    </row>
    <row r="125" spans="1:4">
      <c r="A125" s="3"/>
      <c r="B125" s="4"/>
      <c r="C125" s="6"/>
      <c r="D125" s="6"/>
    </row>
    <row r="126" spans="1:4">
      <c r="A126" s="3"/>
      <c r="B126" s="4"/>
      <c r="C126" s="6"/>
      <c r="D126" s="6"/>
    </row>
    <row r="127" spans="1:4">
      <c r="A127" s="3"/>
      <c r="B127" s="4"/>
      <c r="C127" s="6"/>
      <c r="D127" s="6"/>
    </row>
    <row r="128" spans="1:4">
      <c r="A128" s="3"/>
      <c r="B128" s="4"/>
      <c r="C128" s="6"/>
      <c r="D128" s="6"/>
    </row>
    <row r="129" spans="1:4">
      <c r="A129" s="3"/>
      <c r="B129" s="4"/>
      <c r="C129" s="6"/>
      <c r="D129" s="6"/>
    </row>
    <row r="130" spans="1:4">
      <c r="A130" s="3"/>
      <c r="B130" s="4"/>
      <c r="C130" s="6"/>
      <c r="D130" s="6"/>
    </row>
    <row r="131" spans="1:4">
      <c r="A131" s="3"/>
      <c r="B131" s="4"/>
      <c r="C131" s="6"/>
      <c r="D131" s="6"/>
    </row>
    <row r="132" spans="1:4">
      <c r="A132" s="3"/>
      <c r="B132" s="4"/>
      <c r="C132" s="6"/>
      <c r="D132" s="6"/>
    </row>
    <row r="133" spans="1:4">
      <c r="A133" s="3"/>
      <c r="B133" s="4"/>
      <c r="C133" s="6"/>
      <c r="D133" s="6"/>
    </row>
    <row r="134" spans="1:4">
      <c r="A134" s="3"/>
      <c r="B134" s="4"/>
      <c r="C134" s="6"/>
      <c r="D134" s="6"/>
    </row>
    <row r="135" spans="1:4">
      <c r="A135" s="3"/>
      <c r="B135" s="4"/>
      <c r="C135" s="6"/>
      <c r="D135" s="6"/>
    </row>
    <row r="136" spans="1:4">
      <c r="A136" s="3"/>
      <c r="B136" s="4"/>
      <c r="C136" s="6"/>
      <c r="D136" s="6"/>
    </row>
    <row r="137" spans="1:4">
      <c r="A137" s="3"/>
      <c r="B137" s="4"/>
      <c r="C137" s="6"/>
      <c r="D137" s="6"/>
    </row>
    <row r="138" spans="1:4">
      <c r="A138" s="3"/>
      <c r="B138" s="4"/>
      <c r="C138" s="6"/>
      <c r="D138" s="6"/>
    </row>
    <row r="139" spans="1:4">
      <c r="A139" s="3"/>
      <c r="B139" s="4"/>
      <c r="C139" s="6"/>
      <c r="D139" s="6"/>
    </row>
    <row r="140" spans="1:4">
      <c r="A140" s="3"/>
      <c r="B140" s="4"/>
      <c r="C140" s="6"/>
      <c r="D140" s="6"/>
    </row>
    <row r="141" spans="1:4">
      <c r="A141" s="3"/>
      <c r="B141" s="4"/>
      <c r="C141" s="6"/>
      <c r="D141" s="6"/>
    </row>
    <row r="142" spans="1:4">
      <c r="A142" s="3"/>
      <c r="B142" s="4"/>
    </row>
    <row r="143" spans="1:4">
      <c r="A143" s="3"/>
      <c r="B143" s="4"/>
    </row>
    <row r="144" spans="1:4">
      <c r="A144" s="3"/>
      <c r="B144" s="4"/>
    </row>
    <row r="145" spans="1:2">
      <c r="A145" s="3"/>
      <c r="B145" s="4"/>
    </row>
    <row r="146" spans="1:2">
      <c r="A146" s="3"/>
      <c r="B146" s="4"/>
    </row>
    <row r="147" spans="1:2">
      <c r="A147" s="3"/>
      <c r="B147" s="4"/>
    </row>
    <row r="148" spans="1:2">
      <c r="A148" s="3"/>
      <c r="B148" s="4"/>
    </row>
    <row r="149" spans="1:2">
      <c r="A149" s="3"/>
      <c r="B149" s="4"/>
    </row>
    <row r="150" spans="1:2">
      <c r="A150" s="3"/>
      <c r="B150" s="4"/>
    </row>
    <row r="151" spans="1:2">
      <c r="A151" s="3"/>
      <c r="B151" s="4"/>
    </row>
    <row r="152" spans="1:2">
      <c r="A152" s="3"/>
      <c r="B152" s="4"/>
    </row>
    <row r="153" spans="1:2">
      <c r="A153" s="3"/>
      <c r="B153" s="4"/>
    </row>
    <row r="154" spans="1:2">
      <c r="A154" s="3"/>
      <c r="B154" s="4"/>
    </row>
    <row r="155" spans="1:2">
      <c r="A155" s="3"/>
      <c r="B155" s="4"/>
    </row>
    <row r="156" spans="1:2">
      <c r="A156" s="3"/>
      <c r="B156" s="4"/>
    </row>
    <row r="157" spans="1:2">
      <c r="A157" s="3"/>
      <c r="B157" s="4"/>
    </row>
    <row r="158" spans="1:2">
      <c r="A158" s="3"/>
      <c r="B158" s="4"/>
    </row>
    <row r="159" spans="1:2">
      <c r="A159" s="3"/>
      <c r="B159" s="4"/>
    </row>
    <row r="160" spans="1:2">
      <c r="A160" s="3"/>
      <c r="B160" s="4"/>
    </row>
    <row r="161" spans="1:2">
      <c r="A161" s="3"/>
      <c r="B161" s="4"/>
    </row>
    <row r="162" spans="1:2">
      <c r="A162" s="3"/>
      <c r="B162" s="4"/>
    </row>
    <row r="163" spans="1:2">
      <c r="A163" s="3"/>
      <c r="B163" s="4"/>
    </row>
    <row r="164" spans="1:2">
      <c r="A164" s="3"/>
      <c r="B164" s="4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zoomScaleNormal="100" workbookViewId="0">
      <selection activeCell="B1" sqref="B1"/>
    </sheetView>
  </sheetViews>
  <sheetFormatPr defaultRowHeight="15"/>
  <cols>
    <col min="1" max="1" width="2.5703125" style="12" customWidth="1"/>
    <col min="2" max="2" width="104.42578125" style="12" bestFit="1" customWidth="1"/>
    <col min="3" max="16384" width="9.140625" style="12"/>
  </cols>
  <sheetData>
    <row r="1" spans="2:2" ht="27" customHeight="1">
      <c r="B1" s="11" t="s">
        <v>394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395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396</v>
      </c>
    </row>
    <row r="8" spans="2:2" s="16" customFormat="1" ht="18" customHeight="1">
      <c r="B8" s="19" t="s">
        <v>397</v>
      </c>
    </row>
    <row r="9" spans="2:2" s="16" customFormat="1" ht="18" customHeight="1">
      <c r="B9" s="19" t="s">
        <v>398</v>
      </c>
    </row>
    <row r="10" spans="2:2" s="16" customFormat="1" ht="18" customHeight="1">
      <c r="B10" s="19" t="s">
        <v>399</v>
      </c>
    </row>
    <row r="11" spans="2:2" s="16" customFormat="1" ht="18" customHeight="1">
      <c r="B11" s="19" t="s">
        <v>400</v>
      </c>
    </row>
    <row r="12" spans="2:2" s="16" customFormat="1" ht="18" customHeight="1">
      <c r="B12" s="19" t="s">
        <v>401</v>
      </c>
    </row>
    <row r="13" spans="2:2" s="16" customFormat="1" ht="18" customHeight="1">
      <c r="B13" s="19" t="s">
        <v>402</v>
      </c>
    </row>
    <row r="14" spans="2:2" s="16" customFormat="1" ht="18" customHeight="1">
      <c r="B14" s="19" t="s">
        <v>403</v>
      </c>
    </row>
    <row r="15" spans="2:2" s="16" customFormat="1" ht="18" customHeight="1">
      <c r="B15" s="19" t="s">
        <v>404</v>
      </c>
    </row>
    <row r="16" spans="2:2" s="16" customFormat="1" ht="18" customHeight="1">
      <c r="B16" s="19" t="s">
        <v>405</v>
      </c>
    </row>
    <row r="17" spans="2:2" s="16" customFormat="1" ht="18" customHeight="1">
      <c r="B17" s="19" t="s">
        <v>406</v>
      </c>
    </row>
    <row r="18" spans="2:2" s="16" customFormat="1" ht="18" customHeight="1">
      <c r="B18" s="19" t="s">
        <v>407</v>
      </c>
    </row>
    <row r="19" spans="2:2" ht="18" customHeight="1">
      <c r="B19" s="19" t="s">
        <v>408</v>
      </c>
    </row>
    <row r="20" spans="2:2" ht="18" customHeight="1">
      <c r="B20" s="19" t="s">
        <v>409</v>
      </c>
    </row>
    <row r="21" spans="2:2" ht="18" customHeight="1">
      <c r="B21" s="19" t="s">
        <v>410</v>
      </c>
    </row>
    <row r="22" spans="2:2" ht="18" customHeight="1">
      <c r="B22" s="19" t="s">
        <v>411</v>
      </c>
    </row>
    <row r="23" spans="2:2" ht="18" customHeight="1"/>
    <row r="24" spans="2:2" ht="18" customHeight="1">
      <c r="B24" s="19" t="s">
        <v>412</v>
      </c>
    </row>
  </sheetData>
  <hyperlinks>
    <hyperlink ref="B13" location="'Q007'!A1" display="Q007_IMP_COUNTRY - IMPORTS INTERNATIONAL TRADE BY COUNTRIES"/>
    <hyperlink ref="B15" location="'Q009'!A1" display="Q009_EXP_COUNTRY - EXPORTS INTERNATIONAL TRADE BY COUNTRIES"/>
    <hyperlink ref="B17" location="'Q011'!A1" display="Q011_IMP_BEC - IMPORTS - INTERNATIONAL TRADE BY BEC"/>
    <hyperlink ref="B18" location="'Q012'!A1" display="Q012_EXP_BEC - EXPORTS - INTERNATIONAL TRADE BY BEC"/>
    <hyperlink ref="B19" location="'Q013'!A1" display="Q013_IMP_CHAP - IMPORTS - INTERNATIONAL TRADE BY CHAPTERS OF CN"/>
    <hyperlink ref="B20" location="'Q014'!A1" display="Q014_EXP_CHAP - EXPORTS - INTERNATIONAL TRADE BY CHAPTERS OF CN"/>
    <hyperlink ref="B21" location="'Q015'!A1" display="Q015_IMP_EXP_GRP_PROD - IMPORTS AND EXPORTS OF INTERNATIONAL TRADE BY PRODUCT GROUPS"/>
    <hyperlink ref="B22" location="'Q016'!A1" display="Q016_ZN_ECON - BREAKDOWN BY ECONOMIC ZONES AND COUNTRIES OF INTERNATIONAL TRADE - TOTAL COUNTRY"/>
    <hyperlink ref="B7" location="'Q001'!A1" display="Q001_GLOBAL_DATA - GLOBAL DATA"/>
    <hyperlink ref="B8" location="'Q002'!A1" display="Q002_IMP_MONTH - IMPORTS INTERNATIONAL DATA BY MONTHS"/>
    <hyperlink ref="B10" location="'Q004'!A1" display="Q004_EXP_MONTH - EXPORTS INTERNATIONAL DATA BY MONTHS"/>
    <hyperlink ref="B9" location="'Q003'!A1" display="Q003_IMP_MONTH_DATA - IMPORTS INTERNATIONAL DATA BY MONTHS WITH AND WITHOUT FUELS AND LUBRICANTS"/>
    <hyperlink ref="B11" location="'Q005'!A1" display="Q005_EXP_MONTH_DATA - EXPORTS INTERNATIONAL DATA BY MONTHS WITH AND WITHOUT FUELS AND LUBRICANTS"/>
    <hyperlink ref="B12" location="'Q006'!A1" display="Q006_TRADE_BALANCE - TRADE BALANCE WITH AND WITHOUT FUELS AND LUBRICANTS"/>
    <hyperlink ref="B14" location="'Q008'!A1" display="Q008_IMP_MAIN_PARTNERS - IMPORTS INTERNATIONAL TRADE BY MAIN COUNTRIES AND ECONOMIC ZONES"/>
    <hyperlink ref="B16" location="'Q010'!A1" display="Q010_EXP_MAIN_PARTNERS - EXPORTS INTERNATIONAL TRADE BY MAIN COUNTRIES AND ECONOMIC ZONES"/>
    <hyperlink ref="B24" location="'Combined Nomenclature'!A2" display="Combined Nomenclature - CN Chapter descriptive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6"/>
  <sheetViews>
    <sheetView showGridLines="0" topLeftCell="A2" workbookViewId="0">
      <selection activeCell="A2" sqref="A2:F4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90" t="s">
        <v>413</v>
      </c>
      <c r="B2" s="291"/>
      <c r="C2" s="291"/>
      <c r="D2" s="291"/>
      <c r="E2" s="291"/>
      <c r="F2" s="292"/>
    </row>
    <row r="3" spans="1:9" ht="18" customHeight="1" thickBot="1">
      <c r="A3" s="287" t="s">
        <v>414</v>
      </c>
      <c r="B3" s="289"/>
      <c r="C3" s="287" t="s">
        <v>414</v>
      </c>
      <c r="D3" s="289"/>
      <c r="E3" s="287" t="s">
        <v>414</v>
      </c>
      <c r="F3" s="289"/>
      <c r="H3" s="286" t="s">
        <v>515</v>
      </c>
      <c r="I3" s="286"/>
    </row>
    <row r="4" spans="1:9" ht="18" customHeight="1" thickBot="1">
      <c r="A4" s="8" t="s">
        <v>415</v>
      </c>
      <c r="B4" s="8" t="s">
        <v>416</v>
      </c>
      <c r="C4" s="8" t="s">
        <v>415</v>
      </c>
      <c r="D4" s="8" t="s">
        <v>416</v>
      </c>
      <c r="E4" s="8" t="s">
        <v>415</v>
      </c>
      <c r="F4" s="8" t="s">
        <v>416</v>
      </c>
    </row>
    <row r="5" spans="1:9" ht="9.75" customHeight="1">
      <c r="A5" s="1" t="s">
        <v>5</v>
      </c>
      <c r="B5" s="2" t="s">
        <v>417</v>
      </c>
      <c r="C5" s="3" t="s">
        <v>243</v>
      </c>
      <c r="D5" s="4" t="s">
        <v>418</v>
      </c>
      <c r="E5" s="3" t="s">
        <v>269</v>
      </c>
      <c r="F5" s="4" t="s">
        <v>419</v>
      </c>
    </row>
    <row r="6" spans="1:9" ht="9.75" customHeight="1">
      <c r="A6" s="1" t="s">
        <v>8</v>
      </c>
      <c r="B6" s="5" t="s">
        <v>420</v>
      </c>
      <c r="C6" s="3" t="s">
        <v>244</v>
      </c>
      <c r="D6" s="4" t="s">
        <v>421</v>
      </c>
      <c r="E6" s="3" t="s">
        <v>270</v>
      </c>
      <c r="F6" s="4" t="s">
        <v>422</v>
      </c>
    </row>
    <row r="7" spans="1:9" ht="9.75" customHeight="1">
      <c r="A7" s="1" t="s">
        <v>12</v>
      </c>
      <c r="B7" s="2" t="s">
        <v>423</v>
      </c>
      <c r="C7" s="3" t="s">
        <v>245</v>
      </c>
      <c r="D7" s="4" t="s">
        <v>424</v>
      </c>
      <c r="E7" s="3" t="s">
        <v>271</v>
      </c>
      <c r="F7" s="4" t="s">
        <v>425</v>
      </c>
      <c r="G7" s="7" t="s">
        <v>426</v>
      </c>
    </row>
    <row r="8" spans="1:9" ht="9.75" customHeight="1">
      <c r="A8" s="1" t="s">
        <v>16</v>
      </c>
      <c r="B8" s="5" t="s">
        <v>427</v>
      </c>
      <c r="C8" s="3" t="s">
        <v>246</v>
      </c>
      <c r="D8" s="4" t="s">
        <v>428</v>
      </c>
      <c r="E8" s="3" t="s">
        <v>272</v>
      </c>
      <c r="F8" s="4" t="s">
        <v>429</v>
      </c>
    </row>
    <row r="9" spans="1:9" ht="9.75" customHeight="1">
      <c r="A9" s="1" t="s">
        <v>23</v>
      </c>
      <c r="B9" s="2" t="s">
        <v>430</v>
      </c>
      <c r="C9" s="3" t="s">
        <v>247</v>
      </c>
      <c r="D9" s="4" t="s">
        <v>431</v>
      </c>
      <c r="E9" s="3" t="s">
        <v>273</v>
      </c>
      <c r="F9" s="4" t="s">
        <v>432</v>
      </c>
    </row>
    <row r="10" spans="1:9" ht="9.75" customHeight="1">
      <c r="A10" s="1" t="s">
        <v>27</v>
      </c>
      <c r="B10" s="5" t="s">
        <v>433</v>
      </c>
      <c r="C10" s="3" t="s">
        <v>248</v>
      </c>
      <c r="D10" s="4" t="s">
        <v>434</v>
      </c>
      <c r="E10" s="3" t="s">
        <v>274</v>
      </c>
      <c r="F10" s="4" t="s">
        <v>435</v>
      </c>
    </row>
    <row r="11" spans="1:9" ht="9.75" customHeight="1">
      <c r="A11" s="1" t="s">
        <v>34</v>
      </c>
      <c r="B11" s="5" t="s">
        <v>436</v>
      </c>
      <c r="C11" s="3" t="s">
        <v>194</v>
      </c>
      <c r="D11" s="4" t="s">
        <v>437</v>
      </c>
      <c r="E11" s="3" t="s">
        <v>275</v>
      </c>
      <c r="F11" s="4" t="s">
        <v>438</v>
      </c>
    </row>
    <row r="12" spans="1:9" ht="9.75" customHeight="1">
      <c r="A12" s="1" t="s">
        <v>40</v>
      </c>
      <c r="B12" s="5" t="s">
        <v>439</v>
      </c>
      <c r="C12" s="3" t="s">
        <v>195</v>
      </c>
      <c r="D12" s="4" t="s">
        <v>440</v>
      </c>
      <c r="E12" s="3" t="s">
        <v>276</v>
      </c>
      <c r="F12" s="4" t="s">
        <v>441</v>
      </c>
    </row>
    <row r="13" spans="1:9" ht="9.75" customHeight="1">
      <c r="A13" s="1" t="s">
        <v>47</v>
      </c>
      <c r="B13" s="5" t="s">
        <v>442</v>
      </c>
      <c r="C13" s="3" t="s">
        <v>249</v>
      </c>
      <c r="D13" s="4" t="s">
        <v>443</v>
      </c>
      <c r="E13" s="3" t="s">
        <v>277</v>
      </c>
      <c r="F13" s="4" t="s">
        <v>444</v>
      </c>
    </row>
    <row r="14" spans="1:9" ht="9.75" customHeight="1">
      <c r="A14" s="1" t="s">
        <v>224</v>
      </c>
      <c r="B14" s="5" t="s">
        <v>445</v>
      </c>
      <c r="C14" s="3" t="s">
        <v>250</v>
      </c>
      <c r="D14" s="4" t="s">
        <v>446</v>
      </c>
      <c r="E14" s="3" t="s">
        <v>278</v>
      </c>
      <c r="F14" s="4" t="s">
        <v>447</v>
      </c>
    </row>
    <row r="15" spans="1:9" ht="9.75" customHeight="1">
      <c r="A15" s="1" t="s">
        <v>203</v>
      </c>
      <c r="B15" s="5" t="s">
        <v>448</v>
      </c>
      <c r="C15" s="3" t="s">
        <v>251</v>
      </c>
      <c r="D15" s="4" t="s">
        <v>449</v>
      </c>
      <c r="E15" s="3" t="s">
        <v>279</v>
      </c>
      <c r="F15" s="4" t="s">
        <v>450</v>
      </c>
    </row>
    <row r="16" spans="1:9" ht="9.75" customHeight="1">
      <c r="A16" s="1" t="s">
        <v>208</v>
      </c>
      <c r="B16" s="5" t="s">
        <v>451</v>
      </c>
      <c r="C16" s="3" t="s">
        <v>252</v>
      </c>
      <c r="D16" s="4" t="s">
        <v>452</v>
      </c>
      <c r="E16" s="3" t="s">
        <v>280</v>
      </c>
      <c r="F16" s="4" t="s">
        <v>453</v>
      </c>
      <c r="G16" s="7" t="s">
        <v>426</v>
      </c>
    </row>
    <row r="17" spans="1:7">
      <c r="A17" s="3" t="s">
        <v>225</v>
      </c>
      <c r="B17" s="4" t="s">
        <v>454</v>
      </c>
      <c r="C17" s="3" t="s">
        <v>253</v>
      </c>
      <c r="D17" s="4" t="s">
        <v>455</v>
      </c>
      <c r="E17" s="3" t="s">
        <v>281</v>
      </c>
      <c r="F17" s="4" t="s">
        <v>456</v>
      </c>
      <c r="G17" s="7" t="s">
        <v>426</v>
      </c>
    </row>
    <row r="18" spans="1:7">
      <c r="A18" s="3" t="s">
        <v>226</v>
      </c>
      <c r="B18" s="4" t="s">
        <v>457</v>
      </c>
      <c r="C18" s="3" t="s">
        <v>254</v>
      </c>
      <c r="D18" s="4" t="s">
        <v>458</v>
      </c>
      <c r="E18" s="3" t="s">
        <v>282</v>
      </c>
      <c r="F18" s="4" t="s">
        <v>459</v>
      </c>
    </row>
    <row r="19" spans="1:7">
      <c r="A19" s="3" t="s">
        <v>227</v>
      </c>
      <c r="B19" s="4" t="s">
        <v>460</v>
      </c>
      <c r="C19" s="3" t="s">
        <v>255</v>
      </c>
      <c r="D19" s="4" t="s">
        <v>461</v>
      </c>
      <c r="E19" s="3" t="s">
        <v>283</v>
      </c>
      <c r="F19" s="4" t="s">
        <v>462</v>
      </c>
      <c r="G19" s="7" t="s">
        <v>426</v>
      </c>
    </row>
    <row r="20" spans="1:7">
      <c r="A20" s="3" t="s">
        <v>228</v>
      </c>
      <c r="B20" s="4" t="s">
        <v>463</v>
      </c>
      <c r="C20" s="3" t="s">
        <v>256</v>
      </c>
      <c r="D20" s="4" t="s">
        <v>464</v>
      </c>
      <c r="E20" s="3" t="s">
        <v>284</v>
      </c>
      <c r="F20" s="4" t="s">
        <v>465</v>
      </c>
      <c r="G20" s="7" t="s">
        <v>426</v>
      </c>
    </row>
    <row r="21" spans="1:7">
      <c r="A21" s="3" t="s">
        <v>229</v>
      </c>
      <c r="B21" s="4" t="s">
        <v>466</v>
      </c>
      <c r="C21" s="3" t="s">
        <v>196</v>
      </c>
      <c r="D21" s="4" t="s">
        <v>467</v>
      </c>
      <c r="E21" s="3" t="s">
        <v>285</v>
      </c>
      <c r="F21" s="4" t="s">
        <v>468</v>
      </c>
      <c r="G21" s="7" t="s">
        <v>426</v>
      </c>
    </row>
    <row r="22" spans="1:7">
      <c r="A22" s="3" t="s">
        <v>230</v>
      </c>
      <c r="B22" s="4" t="s">
        <v>469</v>
      </c>
      <c r="C22" s="3" t="s">
        <v>211</v>
      </c>
      <c r="D22" s="4" t="s">
        <v>470</v>
      </c>
      <c r="E22" s="3" t="s">
        <v>286</v>
      </c>
      <c r="F22" s="4" t="s">
        <v>471</v>
      </c>
      <c r="G22" s="7" t="s">
        <v>426</v>
      </c>
    </row>
    <row r="23" spans="1:7">
      <c r="A23" s="3" t="s">
        <v>231</v>
      </c>
      <c r="B23" s="4" t="s">
        <v>472</v>
      </c>
      <c r="C23" s="3" t="s">
        <v>197</v>
      </c>
      <c r="D23" s="4" t="s">
        <v>473</v>
      </c>
      <c r="E23" s="3" t="s">
        <v>287</v>
      </c>
      <c r="F23" s="4" t="s">
        <v>474</v>
      </c>
      <c r="G23" s="7" t="s">
        <v>426</v>
      </c>
    </row>
    <row r="24" spans="1:7">
      <c r="A24" s="3" t="s">
        <v>232</v>
      </c>
      <c r="B24" s="4" t="s">
        <v>475</v>
      </c>
      <c r="C24" s="3" t="s">
        <v>257</v>
      </c>
      <c r="D24" s="4" t="s">
        <v>476</v>
      </c>
      <c r="E24" s="3" t="s">
        <v>288</v>
      </c>
      <c r="F24" s="4" t="s">
        <v>477</v>
      </c>
    </row>
    <row r="25" spans="1:7">
      <c r="A25" s="3" t="s">
        <v>191</v>
      </c>
      <c r="B25" s="4" t="s">
        <v>478</v>
      </c>
      <c r="C25" s="3" t="s">
        <v>258</v>
      </c>
      <c r="D25" s="4" t="s">
        <v>479</v>
      </c>
      <c r="E25" s="3" t="s">
        <v>289</v>
      </c>
      <c r="F25" s="4" t="s">
        <v>480</v>
      </c>
      <c r="G25" s="7" t="s">
        <v>426</v>
      </c>
    </row>
    <row r="26" spans="1:7">
      <c r="A26" s="3" t="s">
        <v>192</v>
      </c>
      <c r="B26" s="4" t="s">
        <v>481</v>
      </c>
      <c r="C26" s="3" t="s">
        <v>259</v>
      </c>
      <c r="D26" s="4" t="s">
        <v>482</v>
      </c>
      <c r="E26" s="3" t="s">
        <v>290</v>
      </c>
      <c r="F26" s="4" t="s">
        <v>483</v>
      </c>
    </row>
    <row r="27" spans="1:7">
      <c r="A27" s="3" t="s">
        <v>233</v>
      </c>
      <c r="B27" s="4" t="s">
        <v>484</v>
      </c>
      <c r="C27" s="3" t="s">
        <v>260</v>
      </c>
      <c r="D27" s="4" t="s">
        <v>485</v>
      </c>
      <c r="E27" s="3" t="s">
        <v>291</v>
      </c>
      <c r="F27" s="4" t="s">
        <v>486</v>
      </c>
      <c r="G27" s="7" t="s">
        <v>426</v>
      </c>
    </row>
    <row r="28" spans="1:7">
      <c r="A28" s="3" t="s">
        <v>234</v>
      </c>
      <c r="B28" s="4" t="s">
        <v>487</v>
      </c>
      <c r="C28" s="3" t="s">
        <v>261</v>
      </c>
      <c r="D28" s="4" t="s">
        <v>488</v>
      </c>
      <c r="E28" s="3" t="s">
        <v>292</v>
      </c>
      <c r="F28" s="4" t="s">
        <v>489</v>
      </c>
      <c r="G28" s="7" t="s">
        <v>426</v>
      </c>
    </row>
    <row r="29" spans="1:7">
      <c r="A29" s="3" t="s">
        <v>235</v>
      </c>
      <c r="B29" s="4" t="s">
        <v>490</v>
      </c>
      <c r="C29" s="3" t="s">
        <v>262</v>
      </c>
      <c r="D29" s="4" t="s">
        <v>491</v>
      </c>
      <c r="E29" s="3" t="s">
        <v>293</v>
      </c>
      <c r="F29" s="4" t="s">
        <v>492</v>
      </c>
      <c r="G29" s="7" t="s">
        <v>426</v>
      </c>
    </row>
    <row r="30" spans="1:7">
      <c r="A30" s="3" t="s">
        <v>236</v>
      </c>
      <c r="B30" s="4" t="s">
        <v>493</v>
      </c>
      <c r="C30" s="3" t="s">
        <v>263</v>
      </c>
      <c r="D30" s="4" t="s">
        <v>494</v>
      </c>
      <c r="E30" s="3" t="s">
        <v>294</v>
      </c>
      <c r="F30" s="4" t="s">
        <v>495</v>
      </c>
      <c r="G30" s="7" t="s">
        <v>426</v>
      </c>
    </row>
    <row r="31" spans="1:7">
      <c r="A31" s="3" t="s">
        <v>237</v>
      </c>
      <c r="B31" s="4" t="s">
        <v>496</v>
      </c>
      <c r="C31" s="3" t="s">
        <v>198</v>
      </c>
      <c r="D31" s="4" t="s">
        <v>497</v>
      </c>
      <c r="E31" s="3" t="s">
        <v>295</v>
      </c>
      <c r="F31" s="4" t="s">
        <v>498</v>
      </c>
    </row>
    <row r="32" spans="1:7">
      <c r="A32" s="3" t="s">
        <v>238</v>
      </c>
      <c r="B32" s="4" t="s">
        <v>499</v>
      </c>
      <c r="C32" s="3" t="s">
        <v>199</v>
      </c>
      <c r="D32" s="4" t="s">
        <v>500</v>
      </c>
      <c r="E32" s="3">
        <v>97</v>
      </c>
      <c r="F32" s="4" t="s">
        <v>501</v>
      </c>
    </row>
    <row r="33" spans="1:6">
      <c r="A33" s="3" t="s">
        <v>239</v>
      </c>
      <c r="B33" s="4" t="s">
        <v>502</v>
      </c>
      <c r="C33" s="3" t="s">
        <v>200</v>
      </c>
      <c r="D33" s="4" t="s">
        <v>503</v>
      </c>
      <c r="E33" s="3">
        <v>98</v>
      </c>
      <c r="F33" s="4" t="s">
        <v>504</v>
      </c>
    </row>
    <row r="34" spans="1:6">
      <c r="A34" s="3" t="s">
        <v>240</v>
      </c>
      <c r="B34" s="4" t="s">
        <v>505</v>
      </c>
      <c r="C34" s="3" t="s">
        <v>264</v>
      </c>
      <c r="D34" s="4" t="s">
        <v>506</v>
      </c>
      <c r="E34" s="3" t="s">
        <v>426</v>
      </c>
      <c r="F34" s="4"/>
    </row>
    <row r="35" spans="1:6">
      <c r="A35" s="3" t="s">
        <v>193</v>
      </c>
      <c r="B35" s="4" t="s">
        <v>507</v>
      </c>
      <c r="C35" s="3" t="s">
        <v>265</v>
      </c>
      <c r="D35" s="4" t="s">
        <v>508</v>
      </c>
      <c r="E35" s="3" t="s">
        <v>426</v>
      </c>
      <c r="F35" s="4"/>
    </row>
    <row r="36" spans="1:6">
      <c r="A36" s="3" t="s">
        <v>219</v>
      </c>
      <c r="B36" s="4" t="s">
        <v>509</v>
      </c>
      <c r="C36" s="3" t="s">
        <v>266</v>
      </c>
      <c r="D36" s="4" t="s">
        <v>510</v>
      </c>
      <c r="E36" s="3" t="s">
        <v>426</v>
      </c>
      <c r="F36" s="4"/>
    </row>
    <row r="37" spans="1:6">
      <c r="A37" s="3" t="s">
        <v>241</v>
      </c>
      <c r="B37" s="4" t="s">
        <v>511</v>
      </c>
      <c r="C37" s="3" t="s">
        <v>267</v>
      </c>
      <c r="D37" s="4" t="s">
        <v>512</v>
      </c>
      <c r="E37" s="3" t="s">
        <v>426</v>
      </c>
      <c r="F37" s="4"/>
    </row>
    <row r="38" spans="1:6">
      <c r="A38" s="3" t="s">
        <v>242</v>
      </c>
      <c r="B38" s="4" t="s">
        <v>513</v>
      </c>
      <c r="C38" s="3" t="s">
        <v>268</v>
      </c>
      <c r="D38" s="4" t="s">
        <v>514</v>
      </c>
      <c r="E38" s="3" t="s">
        <v>426</v>
      </c>
      <c r="F38" s="4"/>
    </row>
    <row r="39" spans="1:6">
      <c r="A39" s="3"/>
      <c r="B39" s="4"/>
      <c r="C39" s="3"/>
      <c r="D39" s="4"/>
      <c r="E39" s="6"/>
      <c r="F39" s="6"/>
    </row>
    <row r="40" spans="1:6">
      <c r="A40" s="3"/>
      <c r="B40" s="4"/>
      <c r="C40" s="3"/>
      <c r="D40" s="4"/>
      <c r="E40" s="6"/>
      <c r="F40" s="6"/>
    </row>
    <row r="41" spans="1:6">
      <c r="A41" s="3"/>
      <c r="B41" s="4"/>
      <c r="C41" s="3"/>
      <c r="D41" s="4"/>
      <c r="E41" s="6"/>
      <c r="F41" s="6"/>
    </row>
    <row r="42" spans="1:6">
      <c r="A42" s="3"/>
      <c r="B42" s="4"/>
      <c r="C42" s="3"/>
      <c r="D42" s="4"/>
      <c r="E42" s="6"/>
      <c r="F42" s="6"/>
    </row>
    <row r="43" spans="1:6">
      <c r="A43" s="3"/>
      <c r="B43" s="4"/>
      <c r="C43" s="3"/>
      <c r="D43" s="4"/>
      <c r="E43" s="6"/>
      <c r="F43" s="6"/>
    </row>
    <row r="44" spans="1:6">
      <c r="A44" s="3"/>
      <c r="B44" s="4"/>
      <c r="C44" s="3"/>
      <c r="D44" s="4"/>
      <c r="E44" s="6"/>
      <c r="F44" s="6"/>
    </row>
    <row r="45" spans="1:6">
      <c r="A45" s="3"/>
      <c r="B45" s="4"/>
      <c r="C45" s="3"/>
      <c r="D45" s="4"/>
      <c r="E45" s="6"/>
      <c r="F45" s="6"/>
    </row>
    <row r="46" spans="1:6">
      <c r="A46" s="3"/>
      <c r="B46" s="4"/>
      <c r="C46" s="3"/>
      <c r="D46" s="4"/>
      <c r="E46" s="6"/>
      <c r="F46" s="6"/>
    </row>
    <row r="47" spans="1:6">
      <c r="A47" s="3"/>
      <c r="B47" s="4"/>
      <c r="C47" s="3"/>
      <c r="D47" s="4"/>
      <c r="E47" s="6"/>
      <c r="F47" s="6"/>
    </row>
    <row r="48" spans="1:6">
      <c r="A48" s="3"/>
      <c r="B48" s="4"/>
      <c r="C48" s="3"/>
      <c r="D48" s="4"/>
      <c r="E48" s="6"/>
      <c r="F48" s="6"/>
    </row>
    <row r="49" spans="1:6">
      <c r="A49" s="3"/>
      <c r="B49" s="4"/>
      <c r="C49" s="3"/>
      <c r="D49" s="4"/>
      <c r="E49" s="6"/>
      <c r="F49" s="6"/>
    </row>
    <row r="50" spans="1:6">
      <c r="A50" s="3"/>
      <c r="B50" s="4"/>
      <c r="C50" s="3"/>
      <c r="D50" s="4"/>
      <c r="E50" s="6"/>
      <c r="F50" s="6"/>
    </row>
    <row r="51" spans="1:6">
      <c r="A51" s="3"/>
      <c r="B51" s="4"/>
      <c r="C51" s="3"/>
      <c r="D51" s="4"/>
      <c r="E51" s="6"/>
      <c r="F51" s="6"/>
    </row>
    <row r="52" spans="1:6">
      <c r="A52" s="3"/>
      <c r="B52" s="4"/>
      <c r="C52" s="3"/>
      <c r="D52" s="4"/>
      <c r="E52" s="6"/>
      <c r="F52" s="6"/>
    </row>
    <row r="53" spans="1:6">
      <c r="A53" s="3"/>
      <c r="B53" s="4"/>
      <c r="C53" s="3"/>
      <c r="D53" s="4"/>
      <c r="E53" s="6"/>
      <c r="F53" s="6"/>
    </row>
    <row r="54" spans="1:6">
      <c r="A54" s="3"/>
      <c r="B54" s="4"/>
      <c r="C54" s="3"/>
      <c r="D54" s="4"/>
      <c r="E54" s="6"/>
      <c r="F54" s="6"/>
    </row>
    <row r="55" spans="1:6">
      <c r="A55" s="3"/>
      <c r="B55" s="4"/>
      <c r="C55" s="3"/>
      <c r="D55" s="4"/>
      <c r="E55" s="6"/>
      <c r="F55" s="6"/>
    </row>
    <row r="56" spans="1:6">
      <c r="A56" s="3"/>
      <c r="B56" s="4"/>
      <c r="C56" s="3"/>
      <c r="D56" s="4"/>
      <c r="E56" s="6"/>
      <c r="F56" s="6"/>
    </row>
    <row r="57" spans="1:6">
      <c r="A57" s="3"/>
      <c r="B57" s="4"/>
      <c r="C57" s="3"/>
      <c r="D57" s="4"/>
      <c r="E57" s="6"/>
      <c r="F57" s="6"/>
    </row>
    <row r="58" spans="1:6">
      <c r="A58" s="3"/>
      <c r="B58" s="4"/>
      <c r="C58" s="3"/>
      <c r="D58" s="4"/>
    </row>
    <row r="59" spans="1:6">
      <c r="A59" s="3"/>
      <c r="B59" s="4"/>
      <c r="C59" s="3"/>
      <c r="D59" s="4"/>
    </row>
    <row r="60" spans="1:6">
      <c r="A60" s="3"/>
      <c r="B60" s="4"/>
      <c r="C60" s="3"/>
      <c r="D60" s="4"/>
    </row>
    <row r="61" spans="1:6">
      <c r="A61" s="3"/>
      <c r="B61" s="4"/>
      <c r="C61" s="3"/>
      <c r="D61" s="4"/>
    </row>
    <row r="62" spans="1:6">
      <c r="A62" s="3"/>
      <c r="B62" s="4"/>
      <c r="C62" s="3"/>
      <c r="D62" s="4"/>
    </row>
    <row r="63" spans="1:6">
      <c r="A63" s="3"/>
      <c r="B63" s="4"/>
      <c r="C63" s="3"/>
      <c r="D63" s="4"/>
    </row>
    <row r="64" spans="1:6">
      <c r="A64" s="3"/>
      <c r="B64" s="4"/>
      <c r="C64" s="3"/>
      <c r="D64" s="4"/>
    </row>
    <row r="65" spans="1:4">
      <c r="A65" s="3"/>
      <c r="B65" s="4"/>
      <c r="C65" s="3"/>
      <c r="D65" s="4"/>
    </row>
    <row r="66" spans="1:4">
      <c r="A66" s="3"/>
      <c r="B66" s="4"/>
      <c r="C66" s="3"/>
      <c r="D66" s="4"/>
    </row>
    <row r="67" spans="1:4">
      <c r="A67" s="3"/>
      <c r="B67" s="4"/>
      <c r="C67" s="3"/>
      <c r="D67" s="4"/>
    </row>
    <row r="68" spans="1:4">
      <c r="A68" s="3"/>
      <c r="B68" s="4"/>
      <c r="C68" s="3"/>
      <c r="D68" s="4"/>
    </row>
    <row r="69" spans="1:4">
      <c r="A69" s="3"/>
      <c r="B69" s="4"/>
      <c r="C69" s="3"/>
      <c r="D69" s="4"/>
    </row>
    <row r="70" spans="1:4">
      <c r="A70" s="3"/>
      <c r="B70" s="4"/>
      <c r="C70" s="3"/>
      <c r="D70" s="4"/>
    </row>
    <row r="71" spans="1:4">
      <c r="A71" s="3"/>
      <c r="B71" s="4"/>
      <c r="C71" s="3"/>
      <c r="D71" s="4"/>
    </row>
    <row r="72" spans="1:4">
      <c r="A72" s="3"/>
      <c r="B72" s="4"/>
      <c r="C72" s="3"/>
      <c r="D72" s="4"/>
    </row>
    <row r="73" spans="1:4">
      <c r="A73" s="3"/>
      <c r="B73" s="4"/>
      <c r="C73" s="3"/>
      <c r="D73" s="4"/>
    </row>
    <row r="74" spans="1:4">
      <c r="A74" s="3"/>
      <c r="B74" s="4"/>
      <c r="C74" s="3"/>
      <c r="D74" s="4"/>
    </row>
    <row r="75" spans="1:4">
      <c r="A75" s="3"/>
      <c r="B75" s="4"/>
      <c r="C75" s="3"/>
      <c r="D75" s="4"/>
    </row>
    <row r="76" spans="1:4">
      <c r="A76" s="3"/>
      <c r="B76" s="4"/>
      <c r="C76" s="3"/>
      <c r="D76" s="4"/>
    </row>
    <row r="77" spans="1:4">
      <c r="A77" s="3"/>
      <c r="B77" s="4"/>
      <c r="C77" s="3"/>
      <c r="D77" s="4"/>
    </row>
    <row r="78" spans="1:4">
      <c r="A78" s="3"/>
      <c r="B78" s="4"/>
      <c r="C78" s="3"/>
      <c r="D78" s="4"/>
    </row>
    <row r="79" spans="1:4">
      <c r="A79" s="3"/>
      <c r="B79" s="4"/>
      <c r="C79" s="3"/>
      <c r="D79" s="4"/>
    </row>
    <row r="80" spans="1:4">
      <c r="A80" s="3"/>
      <c r="B80" s="4"/>
      <c r="C80" s="3"/>
      <c r="D80" s="4"/>
    </row>
    <row r="81" spans="1:4">
      <c r="A81" s="3"/>
      <c r="B81" s="4"/>
      <c r="C81" s="3"/>
      <c r="D81" s="4"/>
    </row>
    <row r="82" spans="1:4">
      <c r="A82" s="3"/>
      <c r="B82" s="4"/>
      <c r="C82" s="6"/>
      <c r="D82" s="6"/>
    </row>
    <row r="83" spans="1:4">
      <c r="A83" s="3"/>
      <c r="B83" s="4"/>
      <c r="C83" s="6"/>
      <c r="D83" s="6"/>
    </row>
    <row r="84" spans="1:4">
      <c r="A84" s="3"/>
      <c r="B84" s="4"/>
      <c r="C84" s="6"/>
      <c r="D84" s="6"/>
    </row>
    <row r="85" spans="1:4">
      <c r="A85" s="3"/>
      <c r="B85" s="4"/>
      <c r="C85" s="6"/>
      <c r="D85" s="6"/>
    </row>
    <row r="86" spans="1:4">
      <c r="A86" s="3"/>
      <c r="B86" s="4"/>
      <c r="C86" s="6"/>
      <c r="D86" s="6"/>
    </row>
    <row r="87" spans="1:4">
      <c r="A87" s="3"/>
      <c r="B87" s="4"/>
      <c r="C87" s="6"/>
      <c r="D87" s="6"/>
    </row>
    <row r="88" spans="1:4">
      <c r="A88" s="3"/>
      <c r="B88" s="4"/>
      <c r="C88" s="6"/>
      <c r="D88" s="6"/>
    </row>
    <row r="89" spans="1:4">
      <c r="A89" s="3"/>
      <c r="B89" s="4"/>
      <c r="C89" s="6"/>
      <c r="D89" s="6"/>
    </row>
    <row r="90" spans="1:4">
      <c r="A90" s="3"/>
      <c r="B90" s="4"/>
      <c r="C90" s="6"/>
      <c r="D90" s="6"/>
    </row>
    <row r="91" spans="1:4">
      <c r="A91" s="3"/>
      <c r="B91" s="4"/>
      <c r="C91" s="6"/>
      <c r="D91" s="6"/>
    </row>
    <row r="92" spans="1:4">
      <c r="A92" s="3"/>
      <c r="B92" s="4"/>
      <c r="C92" s="6"/>
      <c r="D92" s="6"/>
    </row>
    <row r="93" spans="1:4">
      <c r="A93" s="3"/>
      <c r="B93" s="4"/>
      <c r="C93" s="6"/>
      <c r="D93" s="6"/>
    </row>
    <row r="94" spans="1:4">
      <c r="A94" s="3"/>
      <c r="B94" s="4"/>
      <c r="C94" s="6"/>
      <c r="D94" s="6"/>
    </row>
    <row r="95" spans="1:4">
      <c r="A95" s="3"/>
      <c r="B95" s="4"/>
      <c r="C95" s="6"/>
      <c r="D95" s="6"/>
    </row>
    <row r="96" spans="1:4">
      <c r="A96" s="3"/>
      <c r="B96" s="4"/>
      <c r="C96" s="6"/>
      <c r="D96" s="6"/>
    </row>
    <row r="97" spans="1:4">
      <c r="A97" s="3"/>
      <c r="B97" s="4"/>
      <c r="C97" s="6"/>
      <c r="D97" s="6"/>
    </row>
    <row r="98" spans="1:4">
      <c r="A98" s="3"/>
      <c r="B98" s="4"/>
      <c r="C98" s="6"/>
      <c r="D98" s="6"/>
    </row>
    <row r="99" spans="1:4">
      <c r="A99" s="3"/>
      <c r="B99" s="4"/>
      <c r="C99" s="6"/>
      <c r="D99" s="6"/>
    </row>
    <row r="100" spans="1:4">
      <c r="A100" s="3"/>
      <c r="B100" s="4"/>
      <c r="C100" s="6"/>
      <c r="D100" s="6"/>
    </row>
    <row r="101" spans="1:4">
      <c r="A101" s="3"/>
      <c r="B101" s="4"/>
      <c r="C101" s="6"/>
      <c r="D101" s="6"/>
    </row>
    <row r="102" spans="1:4">
      <c r="A102" s="3"/>
      <c r="B102" s="4"/>
      <c r="C102" s="6"/>
      <c r="D102" s="6"/>
    </row>
    <row r="103" spans="1:4">
      <c r="A103" s="3"/>
      <c r="B103" s="4"/>
      <c r="C103" s="6"/>
      <c r="D103" s="6"/>
    </row>
    <row r="104" spans="1:4">
      <c r="A104" s="3"/>
      <c r="B104" s="4"/>
      <c r="C104" s="6"/>
      <c r="D104" s="6"/>
    </row>
    <row r="105" spans="1:4">
      <c r="A105" s="3"/>
      <c r="B105" s="4"/>
      <c r="C105" s="6"/>
      <c r="D105" s="6"/>
    </row>
    <row r="106" spans="1:4">
      <c r="A106" s="3"/>
      <c r="B106" s="4"/>
      <c r="C106" s="6"/>
      <c r="D106" s="6"/>
    </row>
    <row r="107" spans="1:4">
      <c r="A107" s="3"/>
      <c r="B107" s="4"/>
      <c r="C107" s="6"/>
      <c r="D107" s="6"/>
    </row>
    <row r="108" spans="1:4">
      <c r="A108" s="3"/>
      <c r="B108" s="4"/>
      <c r="C108" s="6"/>
      <c r="D108" s="6"/>
    </row>
    <row r="109" spans="1:4">
      <c r="A109" s="3"/>
      <c r="B109" s="4"/>
      <c r="C109" s="6"/>
      <c r="D109" s="6"/>
    </row>
    <row r="110" spans="1:4">
      <c r="A110" s="3"/>
      <c r="B110" s="4"/>
      <c r="C110" s="6"/>
      <c r="D110" s="6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2">
      <c r="A113" s="3"/>
      <c r="B113" s="4"/>
    </row>
    <row r="114" spans="1:2">
      <c r="A114" s="3"/>
      <c r="B114" s="4"/>
    </row>
    <row r="115" spans="1:2">
      <c r="A115" s="3"/>
      <c r="B115" s="4"/>
    </row>
    <row r="116" spans="1:2">
      <c r="A116" s="3"/>
      <c r="B116" s="4"/>
    </row>
    <row r="117" spans="1:2">
      <c r="A117" s="3"/>
      <c r="B117" s="4"/>
    </row>
    <row r="118" spans="1:2">
      <c r="A118" s="3"/>
      <c r="B118" s="4"/>
    </row>
    <row r="119" spans="1:2">
      <c r="A119" s="3"/>
      <c r="B119" s="4"/>
    </row>
    <row r="120" spans="1:2">
      <c r="A120" s="3"/>
      <c r="B120" s="4"/>
    </row>
    <row r="121" spans="1:2">
      <c r="A121" s="3"/>
      <c r="B121" s="4"/>
    </row>
    <row r="122" spans="1:2">
      <c r="A122" s="3"/>
      <c r="B122" s="4"/>
    </row>
    <row r="123" spans="1:2">
      <c r="A123" s="3"/>
      <c r="B123" s="4"/>
    </row>
    <row r="124" spans="1:2">
      <c r="A124" s="3"/>
      <c r="B124" s="4"/>
    </row>
    <row r="125" spans="1:2">
      <c r="A125" s="3"/>
      <c r="B125" s="4"/>
    </row>
    <row r="126" spans="1:2">
      <c r="A126" s="3"/>
      <c r="B126" s="4"/>
    </row>
    <row r="127" spans="1:2">
      <c r="A127" s="3"/>
      <c r="B127" s="4"/>
    </row>
    <row r="128" spans="1:2">
      <c r="A128" s="3"/>
      <c r="B128" s="4"/>
    </row>
    <row r="129" spans="1:2">
      <c r="A129" s="3"/>
      <c r="B129" s="4"/>
    </row>
    <row r="130" spans="1:2">
      <c r="A130" s="3"/>
      <c r="B130" s="4"/>
    </row>
    <row r="131" spans="1:2">
      <c r="A131" s="3"/>
      <c r="B131" s="4"/>
    </row>
    <row r="132" spans="1:2">
      <c r="A132" s="3"/>
      <c r="B132" s="4"/>
    </row>
    <row r="133" spans="1:2">
      <c r="A133" s="3"/>
      <c r="B133" s="4"/>
    </row>
    <row r="134" spans="1:2">
      <c r="A134" s="3"/>
      <c r="B134" s="4"/>
    </row>
    <row r="135" spans="1:2">
      <c r="A135" s="3"/>
      <c r="B135" s="4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>
      <selection activeCell="B1" sqref="B1:K1"/>
    </sheetView>
  </sheetViews>
  <sheetFormatPr defaultRowHeight="12.75"/>
  <cols>
    <col min="1" max="1" width="1.28515625" style="9" customWidth="1"/>
    <col min="2" max="2" width="4" style="9" customWidth="1"/>
    <col min="3" max="3" width="3.140625" style="9" customWidth="1"/>
    <col min="4" max="4" width="3.5703125" style="9" customWidth="1"/>
    <col min="5" max="5" width="40.42578125" style="9" customWidth="1"/>
    <col min="6" max="6" width="0.5703125" style="9" customWidth="1"/>
    <col min="7" max="7" width="19.7109375" style="9" customWidth="1"/>
    <col min="8" max="8" width="0.5703125" style="9" customWidth="1"/>
    <col min="9" max="9" width="19.7109375" style="9" customWidth="1"/>
    <col min="10" max="10" width="0.5703125" style="9" customWidth="1"/>
    <col min="11" max="11" width="15.7109375" style="9" customWidth="1"/>
    <col min="12" max="16384" width="9.140625" style="9"/>
  </cols>
  <sheetData>
    <row r="1" spans="1:15" ht="29.25" customHeight="1">
      <c r="A1" s="20"/>
      <c r="B1" s="212" t="s">
        <v>646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5" ht="3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>
      <c r="A4" s="20"/>
      <c r="B4" s="215" t="s">
        <v>647</v>
      </c>
      <c r="C4" s="215"/>
      <c r="D4" s="215"/>
      <c r="E4" s="215"/>
      <c r="F4" s="24"/>
      <c r="G4" s="216" t="s">
        <v>648</v>
      </c>
      <c r="H4" s="216"/>
      <c r="I4" s="216"/>
      <c r="J4" s="25"/>
      <c r="K4" s="26" t="s">
        <v>649</v>
      </c>
    </row>
    <row r="5" spans="1:15" ht="3" customHeight="1">
      <c r="A5" s="20"/>
      <c r="B5" s="215"/>
      <c r="C5" s="215"/>
      <c r="D5" s="215"/>
      <c r="E5" s="215"/>
      <c r="F5" s="24"/>
      <c r="G5" s="25"/>
      <c r="H5" s="25"/>
      <c r="I5" s="25"/>
      <c r="J5" s="25"/>
      <c r="K5" s="27"/>
    </row>
    <row r="6" spans="1:15" ht="30" customHeight="1">
      <c r="A6" s="20"/>
      <c r="B6" s="215"/>
      <c r="C6" s="215"/>
      <c r="D6" s="215"/>
      <c r="E6" s="215"/>
      <c r="F6" s="24"/>
      <c r="G6" s="60" t="s">
        <v>1127</v>
      </c>
      <c r="H6" s="28"/>
      <c r="I6" s="60" t="s">
        <v>1128</v>
      </c>
      <c r="J6" s="29"/>
      <c r="K6" s="30" t="s">
        <v>296</v>
      </c>
      <c r="N6" s="31"/>
      <c r="O6" s="31"/>
    </row>
    <row r="7" spans="1:15" ht="1.5" customHeight="1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>
      <c r="A8" s="20"/>
      <c r="B8" s="34" t="s">
        <v>517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>
      <c r="A9" s="20"/>
      <c r="B9" s="35"/>
      <c r="C9" s="35"/>
      <c r="D9" s="35" t="s">
        <v>518</v>
      </c>
      <c r="E9" s="35"/>
      <c r="F9" s="32"/>
      <c r="G9" s="36">
        <f>G15+G27</f>
        <v>10586.707456</v>
      </c>
      <c r="H9" s="37"/>
      <c r="I9" s="36">
        <f>I15+I27</f>
        <v>15772.239139000005</v>
      </c>
      <c r="J9" s="37"/>
      <c r="K9" s="38">
        <f>I9/G9*100-100</f>
        <v>48.981533725682709</v>
      </c>
    </row>
    <row r="10" spans="1:15" ht="13.5" customHeight="1">
      <c r="A10" s="20"/>
      <c r="B10" s="32"/>
      <c r="C10" s="32"/>
      <c r="D10" s="32" t="s">
        <v>522</v>
      </c>
      <c r="E10" s="32"/>
      <c r="F10" s="32"/>
      <c r="G10" s="37">
        <f>G16+G28</f>
        <v>13633.484496999983</v>
      </c>
      <c r="H10" s="37"/>
      <c r="I10" s="37">
        <f>I16+I28</f>
        <v>20000.395937999994</v>
      </c>
      <c r="J10" s="37"/>
      <c r="K10" s="39">
        <f>I10/G10*100-100</f>
        <v>46.700544108155441</v>
      </c>
      <c r="N10" s="31"/>
      <c r="O10" s="31"/>
    </row>
    <row r="11" spans="1:15" ht="13.5" customHeight="1">
      <c r="A11" s="20"/>
      <c r="B11" s="35"/>
      <c r="C11" s="35"/>
      <c r="D11" s="35" t="s">
        <v>519</v>
      </c>
      <c r="E11" s="35"/>
      <c r="F11" s="32"/>
      <c r="G11" s="36">
        <f>G9-G10</f>
        <v>-3046.777040999983</v>
      </c>
      <c r="H11" s="37"/>
      <c r="I11" s="36">
        <f>I9-I10</f>
        <v>-4228.1567989999894</v>
      </c>
      <c r="J11" s="37"/>
      <c r="K11" s="38"/>
    </row>
    <row r="12" spans="1:15" ht="13.5" customHeight="1">
      <c r="A12" s="20"/>
      <c r="B12" s="32"/>
      <c r="C12" s="32"/>
      <c r="D12" s="32" t="s">
        <v>520</v>
      </c>
      <c r="E12" s="32"/>
      <c r="F12" s="32"/>
      <c r="G12" s="37">
        <f>G9/G10*100</f>
        <v>77.652249931626656</v>
      </c>
      <c r="H12" s="37"/>
      <c r="I12" s="37">
        <f>I9/I10*100</f>
        <v>78.859634518701441</v>
      </c>
      <c r="J12" s="37"/>
      <c r="K12" s="40"/>
    </row>
    <row r="13" spans="1:15" ht="25.5" customHeight="1">
      <c r="A13" s="20"/>
      <c r="B13" s="41"/>
      <c r="C13" s="35"/>
      <c r="D13" s="214" t="s">
        <v>650</v>
      </c>
      <c r="E13" s="214"/>
      <c r="F13" s="32"/>
      <c r="G13" s="42">
        <v>-2509.7076759999782</v>
      </c>
      <c r="H13" s="43"/>
      <c r="I13" s="42">
        <v>-3086.958652999987</v>
      </c>
      <c r="J13" s="43"/>
      <c r="K13" s="44"/>
    </row>
    <row r="14" spans="1:15" ht="13.5" customHeight="1">
      <c r="A14" s="20"/>
      <c r="B14" s="45" t="s">
        <v>644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>
      <c r="A15" s="20"/>
      <c r="B15" s="35"/>
      <c r="C15" s="35"/>
      <c r="D15" s="35" t="s">
        <v>518</v>
      </c>
      <c r="E15" s="35"/>
      <c r="F15" s="46"/>
      <c r="G15" s="36">
        <v>7554.240711000004</v>
      </c>
      <c r="H15" s="47"/>
      <c r="I15" s="36">
        <v>11249.044636000008</v>
      </c>
      <c r="J15" s="47"/>
      <c r="K15" s="38">
        <f>I15/G15*100-100</f>
        <v>48.910328203069639</v>
      </c>
    </row>
    <row r="16" spans="1:15" ht="13.5" customHeight="1">
      <c r="A16" s="20"/>
      <c r="B16" s="46"/>
      <c r="C16" s="46"/>
      <c r="D16" s="32" t="s">
        <v>522</v>
      </c>
      <c r="E16" s="32"/>
      <c r="F16" s="46"/>
      <c r="G16" s="47">
        <v>10182.731668999983</v>
      </c>
      <c r="H16" s="47"/>
      <c r="I16" s="47">
        <v>14892.794597999997</v>
      </c>
      <c r="J16" s="47"/>
      <c r="K16" s="48">
        <f>I16/G16*100-100</f>
        <v>46.255396705966376</v>
      </c>
    </row>
    <row r="17" spans="1:14" ht="13.5" customHeight="1">
      <c r="A17" s="20"/>
      <c r="B17" s="35"/>
      <c r="C17" s="35"/>
      <c r="D17" s="35" t="s">
        <v>519</v>
      </c>
      <c r="E17" s="35"/>
      <c r="F17" s="46"/>
      <c r="G17" s="36">
        <f>G15-G16</f>
        <v>-2628.4909579999785</v>
      </c>
      <c r="H17" s="47"/>
      <c r="I17" s="36">
        <f>I15-I16</f>
        <v>-3643.749961999989</v>
      </c>
      <c r="J17" s="47"/>
      <c r="K17" s="38"/>
    </row>
    <row r="18" spans="1:14" ht="13.5" customHeight="1">
      <c r="A18" s="20"/>
      <c r="B18" s="46"/>
      <c r="C18" s="46"/>
      <c r="D18" s="32" t="s">
        <v>520</v>
      </c>
      <c r="E18" s="32"/>
      <c r="F18" s="46"/>
      <c r="G18" s="49">
        <f>G15/G16*100</f>
        <v>74.186779702718852</v>
      </c>
      <c r="H18" s="49"/>
      <c r="I18" s="49">
        <f>I15/I16*100</f>
        <v>75.533470645668345</v>
      </c>
      <c r="J18" s="47"/>
      <c r="K18" s="50"/>
    </row>
    <row r="19" spans="1:14" ht="26.25" customHeight="1">
      <c r="A19" s="20"/>
      <c r="B19" s="41"/>
      <c r="C19" s="35"/>
      <c r="D19" s="214" t="s">
        <v>650</v>
      </c>
      <c r="E19" s="214"/>
      <c r="F19" s="46"/>
      <c r="G19" s="42">
        <v>-2551.7024969999766</v>
      </c>
      <c r="H19" s="51"/>
      <c r="I19" s="42">
        <v>-3548.3757499999883</v>
      </c>
      <c r="J19" s="51"/>
      <c r="K19" s="44"/>
    </row>
    <row r="20" spans="1:14" ht="13.5" customHeight="1">
      <c r="A20" s="20"/>
      <c r="B20" s="45"/>
      <c r="C20" s="45" t="s">
        <v>521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>
      <c r="A21" s="20"/>
      <c r="B21" s="35"/>
      <c r="C21" s="35"/>
      <c r="D21" s="35"/>
      <c r="E21" s="35" t="s">
        <v>518</v>
      </c>
      <c r="F21" s="46"/>
      <c r="G21" s="36">
        <v>6961.0952250000082</v>
      </c>
      <c r="H21" s="47"/>
      <c r="I21" s="36">
        <v>10339.524499000003</v>
      </c>
      <c r="J21" s="47"/>
      <c r="K21" s="38">
        <f>I21/G21*100-100</f>
        <v>48.533013337710685</v>
      </c>
      <c r="M21" s="52"/>
      <c r="N21" s="52"/>
    </row>
    <row r="22" spans="1:14" ht="13.5" customHeight="1">
      <c r="A22" s="20"/>
      <c r="B22" s="46"/>
      <c r="C22" s="46"/>
      <c r="D22" s="46"/>
      <c r="E22" s="32" t="s">
        <v>522</v>
      </c>
      <c r="F22" s="32"/>
      <c r="G22" s="47">
        <v>9468.3211709999869</v>
      </c>
      <c r="H22" s="47"/>
      <c r="I22" s="47">
        <v>13777.268869000001</v>
      </c>
      <c r="J22" s="47"/>
      <c r="K22" s="48">
        <f>I22/G22*100-100</f>
        <v>45.50909945046709</v>
      </c>
    </row>
    <row r="23" spans="1:14" ht="13.5" customHeight="1">
      <c r="A23" s="20"/>
      <c r="B23" s="35"/>
      <c r="C23" s="35"/>
      <c r="D23" s="35"/>
      <c r="E23" s="35" t="s">
        <v>519</v>
      </c>
      <c r="F23" s="46"/>
      <c r="G23" s="36">
        <f>G21-G22</f>
        <v>-2507.2259459999786</v>
      </c>
      <c r="H23" s="47"/>
      <c r="I23" s="36">
        <f>I21-I22</f>
        <v>-3437.7443699999985</v>
      </c>
      <c r="J23" s="47"/>
      <c r="K23" s="38"/>
    </row>
    <row r="24" spans="1:14" ht="13.5" customHeight="1">
      <c r="A24" s="20"/>
      <c r="B24" s="46"/>
      <c r="C24" s="46"/>
      <c r="D24" s="52"/>
      <c r="E24" s="32" t="s">
        <v>520</v>
      </c>
      <c r="F24" s="32"/>
      <c r="G24" s="47">
        <f>G21/G22*100</f>
        <v>73.519846858604382</v>
      </c>
      <c r="H24" s="47"/>
      <c r="I24" s="47">
        <f>I21/I22*100</f>
        <v>75.04770791157884</v>
      </c>
      <c r="J24" s="47"/>
      <c r="K24" s="50"/>
    </row>
    <row r="25" spans="1:14" ht="26.25" customHeight="1">
      <c r="A25" s="20"/>
      <c r="B25" s="41"/>
      <c r="C25" s="35"/>
      <c r="D25" s="35"/>
      <c r="E25" s="210" t="s">
        <v>701</v>
      </c>
      <c r="F25" s="46"/>
      <c r="G25" s="42">
        <v>-2441.790263999982</v>
      </c>
      <c r="H25" s="51"/>
      <c r="I25" s="42">
        <v>-3342.9787379999998</v>
      </c>
      <c r="J25" s="51"/>
      <c r="K25" s="44"/>
    </row>
    <row r="26" spans="1:14" ht="13.5" customHeight="1">
      <c r="A26" s="20"/>
      <c r="B26" s="45" t="s">
        <v>645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>
      <c r="A27" s="20"/>
      <c r="B27" s="35"/>
      <c r="C27" s="35"/>
      <c r="D27" s="35" t="s">
        <v>518</v>
      </c>
      <c r="E27" s="35"/>
      <c r="F27" s="46"/>
      <c r="G27" s="36">
        <v>3032.4667449999961</v>
      </c>
      <c r="H27" s="47"/>
      <c r="I27" s="36">
        <v>4523.1945029999961</v>
      </c>
      <c r="J27" s="47"/>
      <c r="K27" s="38">
        <f>I27/G27*100-100</f>
        <v>49.158915277733797</v>
      </c>
    </row>
    <row r="28" spans="1:14" ht="13.5" customHeight="1">
      <c r="A28" s="20"/>
      <c r="B28" s="46"/>
      <c r="C28" s="46"/>
      <c r="D28" s="32" t="s">
        <v>522</v>
      </c>
      <c r="E28" s="46"/>
      <c r="F28" s="46"/>
      <c r="G28" s="47">
        <v>3450.7528280000006</v>
      </c>
      <c r="H28" s="47"/>
      <c r="I28" s="47">
        <v>5107.6013399999993</v>
      </c>
      <c r="J28" s="47"/>
      <c r="K28" s="48">
        <f>I28/G28*100-100</f>
        <v>48.014117341469529</v>
      </c>
    </row>
    <row r="29" spans="1:14" ht="13.5" customHeight="1">
      <c r="B29" s="35"/>
      <c r="C29" s="35"/>
      <c r="D29" s="35" t="s">
        <v>519</v>
      </c>
      <c r="E29" s="35"/>
      <c r="F29" s="46"/>
      <c r="G29" s="36">
        <f>G27-G28</f>
        <v>-418.28608300000451</v>
      </c>
      <c r="H29" s="47"/>
      <c r="I29" s="36">
        <f>I27-I28</f>
        <v>-584.40683700000318</v>
      </c>
      <c r="J29" s="47"/>
      <c r="K29" s="38"/>
    </row>
    <row r="30" spans="1:14" ht="13.5" customHeight="1">
      <c r="B30" s="46"/>
      <c r="C30" s="46"/>
      <c r="D30" s="32" t="s">
        <v>520</v>
      </c>
      <c r="E30" s="46"/>
      <c r="F30" s="46"/>
      <c r="G30" s="47">
        <f>G27/G28*100</f>
        <v>87.878410774426968</v>
      </c>
      <c r="H30" s="47"/>
      <c r="I30" s="47">
        <f>I27/I28*100</f>
        <v>88.558096098392767</v>
      </c>
      <c r="J30" s="47"/>
      <c r="K30" s="50"/>
    </row>
    <row r="31" spans="1:14" ht="13.5" customHeight="1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>
      <c r="A32" s="20"/>
      <c r="B32" s="46"/>
      <c r="C32" s="46"/>
      <c r="D32" s="46" t="s">
        <v>354</v>
      </c>
      <c r="E32" s="46" t="s">
        <v>518</v>
      </c>
      <c r="F32" s="46"/>
      <c r="G32" s="47">
        <v>2875.4488329999967</v>
      </c>
      <c r="H32" s="47"/>
      <c r="I32" s="47">
        <v>4099.9793939999945</v>
      </c>
      <c r="J32" s="47"/>
      <c r="K32" s="48">
        <f>I32/G32*100-100</f>
        <v>42.585719034423818</v>
      </c>
    </row>
    <row r="33" spans="1:14" ht="13.5" customHeight="1">
      <c r="A33" s="20"/>
      <c r="B33" s="35"/>
      <c r="C33" s="35"/>
      <c r="D33" s="35" t="s">
        <v>354</v>
      </c>
      <c r="E33" s="35" t="s">
        <v>522</v>
      </c>
      <c r="F33" s="46"/>
      <c r="G33" s="36">
        <v>2833.4540119999974</v>
      </c>
      <c r="H33" s="47"/>
      <c r="I33" s="36">
        <v>3638.5622969999931</v>
      </c>
      <c r="J33" s="47"/>
      <c r="K33" s="38">
        <f>I33/G33*100-100</f>
        <v>28.41437629092519</v>
      </c>
    </row>
    <row r="34" spans="1:14" ht="13.5" customHeight="1">
      <c r="A34" s="20"/>
      <c r="B34" s="46"/>
      <c r="C34" s="46"/>
      <c r="D34" s="46" t="s">
        <v>354</v>
      </c>
      <c r="E34" s="46" t="s">
        <v>519</v>
      </c>
      <c r="F34" s="46"/>
      <c r="G34" s="47">
        <f>G32-G33</f>
        <v>41.99482099999932</v>
      </c>
      <c r="H34" s="47"/>
      <c r="I34" s="47">
        <f>I32-I33</f>
        <v>461.41709700000138</v>
      </c>
      <c r="J34" s="47"/>
      <c r="K34" s="48"/>
    </row>
    <row r="35" spans="1:14" ht="13.5" customHeight="1">
      <c r="A35" s="20"/>
      <c r="B35" s="35"/>
      <c r="C35" s="35"/>
      <c r="D35" s="54"/>
      <c r="E35" s="35" t="s">
        <v>520</v>
      </c>
      <c r="F35" s="46"/>
      <c r="G35" s="36">
        <f>G32/G33*100</f>
        <v>101.48210702634121</v>
      </c>
      <c r="H35" s="47"/>
      <c r="I35" s="36">
        <f>I32/I33*100</f>
        <v>112.68130265023746</v>
      </c>
      <c r="J35" s="47"/>
      <c r="K35" s="55"/>
    </row>
    <row r="36" spans="1:14" ht="3" customHeight="1" thickBo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3.5" thickTop="1"/>
    <row r="39" spans="1:14">
      <c r="G39" s="58"/>
      <c r="I39" s="58"/>
    </row>
    <row r="43" spans="1:14" ht="12.75" customHeight="1"/>
    <row r="44" spans="1:14">
      <c r="G44" s="58"/>
      <c r="I44" s="58"/>
    </row>
    <row r="45" spans="1:14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showGridLines="0" zoomScale="90" zoomScaleNormal="90" workbookViewId="0">
      <selection sqref="A1:AQ1"/>
    </sheetView>
  </sheetViews>
  <sheetFormatPr defaultRowHeight="12.75"/>
  <cols>
    <col min="1" max="1" width="11.7109375" style="9" customWidth="1"/>
    <col min="2" max="2" width="0.5703125" style="9" customWidth="1"/>
    <col min="3" max="3" width="8" style="9" customWidth="1"/>
    <col min="4" max="4" width="0.5703125" style="9" customWidth="1"/>
    <col min="5" max="5" width="8" style="9" customWidth="1"/>
    <col min="6" max="6" width="0.5703125" style="9" customWidth="1"/>
    <col min="7" max="7" width="10.85546875" style="9" customWidth="1"/>
    <col min="8" max="8" width="0.5703125" style="9" customWidth="1"/>
    <col min="9" max="9" width="10.85546875" style="9" customWidth="1"/>
    <col min="10" max="10" width="0.5703125" style="9" customWidth="1"/>
    <col min="11" max="11" width="8" style="9" customWidth="1"/>
    <col min="12" max="12" width="0.5703125" style="9" customWidth="1"/>
    <col min="13" max="13" width="8" style="9" customWidth="1"/>
    <col min="14" max="14" width="0.5703125" style="9" customWidth="1"/>
    <col min="15" max="15" width="10.85546875" style="9" customWidth="1"/>
    <col min="16" max="16" width="0.5703125" style="9" customWidth="1"/>
    <col min="17" max="17" width="10.85546875" style="9" customWidth="1"/>
    <col min="18" max="18" width="0.5703125" style="9" customWidth="1"/>
    <col min="19" max="19" width="8" style="9" customWidth="1"/>
    <col min="20" max="20" width="0.5703125" style="9" customWidth="1"/>
    <col min="21" max="21" width="8" style="9" customWidth="1"/>
    <col min="22" max="22" width="0.5703125" style="9" customWidth="1"/>
    <col min="23" max="23" width="10.85546875" style="9" customWidth="1"/>
    <col min="24" max="24" width="0.5703125" style="9" customWidth="1"/>
    <col min="25" max="25" width="10.85546875" style="9" customWidth="1"/>
    <col min="26" max="26" width="0.5703125" style="9" customWidth="1"/>
    <col min="27" max="27" width="8" style="9" customWidth="1"/>
    <col min="28" max="28" width="0.5703125" style="9" customWidth="1"/>
    <col min="29" max="29" width="8" style="9" customWidth="1"/>
    <col min="30" max="30" width="0.5703125" style="9" customWidth="1"/>
    <col min="31" max="31" width="10.85546875" style="9" customWidth="1"/>
    <col min="32" max="32" width="0.5703125" style="9" customWidth="1"/>
    <col min="33" max="33" width="10.85546875" style="9" customWidth="1"/>
    <col min="34" max="34" width="0.5703125" style="9" customWidth="1"/>
    <col min="35" max="35" width="8" style="9" customWidth="1"/>
    <col min="36" max="36" width="0.5703125" style="9" customWidth="1"/>
    <col min="37" max="37" width="8" style="9" customWidth="1"/>
    <col min="38" max="38" width="0.5703125" style="9" customWidth="1"/>
    <col min="39" max="39" width="10.85546875" style="9" customWidth="1"/>
    <col min="40" max="40" width="0.5703125" style="9" customWidth="1"/>
    <col min="41" max="41" width="10.85546875" style="9" customWidth="1"/>
    <col min="42" max="42" width="0.5703125" style="9" customWidth="1"/>
    <col min="43" max="43" width="11.7109375" style="9" customWidth="1"/>
    <col min="44" max="16384" width="9.140625" style="9"/>
  </cols>
  <sheetData>
    <row r="1" spans="1:46" ht="14.25" customHeight="1">
      <c r="A1" s="219" t="s">
        <v>356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6" ht="14.25" customHeight="1">
      <c r="A2" s="219" t="s">
        <v>537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7" t="s">
        <v>651</v>
      </c>
      <c r="D5" s="218"/>
      <c r="E5" s="218"/>
      <c r="F5" s="218"/>
      <c r="G5" s="218"/>
      <c r="H5" s="218"/>
      <c r="I5" s="218"/>
      <c r="J5" s="63"/>
      <c r="K5" s="217" t="s">
        <v>652</v>
      </c>
      <c r="L5" s="218"/>
      <c r="M5" s="218"/>
      <c r="N5" s="218"/>
      <c r="O5" s="218"/>
      <c r="P5" s="218"/>
      <c r="Q5" s="218"/>
      <c r="R5" s="63"/>
      <c r="S5" s="217" t="s">
        <v>653</v>
      </c>
      <c r="T5" s="218"/>
      <c r="U5" s="218"/>
      <c r="V5" s="218"/>
      <c r="W5" s="218"/>
      <c r="X5" s="218"/>
      <c r="Y5" s="218"/>
      <c r="Z5" s="63"/>
      <c r="AA5" s="217" t="s">
        <v>654</v>
      </c>
      <c r="AB5" s="218"/>
      <c r="AC5" s="218"/>
      <c r="AD5" s="218"/>
      <c r="AE5" s="218"/>
      <c r="AF5" s="218"/>
      <c r="AG5" s="218"/>
      <c r="AH5" s="63"/>
      <c r="AI5" s="217" t="s">
        <v>655</v>
      </c>
      <c r="AJ5" s="218"/>
      <c r="AK5" s="218"/>
      <c r="AL5" s="218"/>
      <c r="AM5" s="218"/>
      <c r="AN5" s="218"/>
      <c r="AO5" s="218"/>
      <c r="AP5" s="63"/>
      <c r="AQ5" s="215" t="s">
        <v>523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67908.627686000007</v>
      </c>
      <c r="D13" s="68"/>
      <c r="E13" s="67">
        <f>SUM(E14:E25)</f>
        <v>38146.772747000003</v>
      </c>
      <c r="F13" s="68"/>
      <c r="G13" s="69"/>
      <c r="H13" s="68"/>
      <c r="I13" s="68"/>
      <c r="J13" s="68"/>
      <c r="K13" s="67">
        <f>SUM(K14:K25)</f>
        <v>52577.447795999993</v>
      </c>
      <c r="L13" s="68"/>
      <c r="M13" s="67">
        <f>SUM(M14:M25)</f>
        <v>28969.160419</v>
      </c>
      <c r="N13" s="68"/>
      <c r="O13" s="69"/>
      <c r="P13" s="68"/>
      <c r="Q13" s="68"/>
      <c r="R13" s="68"/>
      <c r="S13" s="67">
        <f>SUM(S14:S25)</f>
        <v>15331.179889999999</v>
      </c>
      <c r="T13" s="68"/>
      <c r="U13" s="67">
        <f>SUM(U14:U25)</f>
        <v>9177.6123279999993</v>
      </c>
      <c r="V13" s="68"/>
      <c r="W13" s="69"/>
      <c r="X13" s="68"/>
      <c r="Y13" s="68"/>
      <c r="Z13" s="68"/>
      <c r="AA13" s="67">
        <f>SUM(AA14:AA25)</f>
        <v>50710.710907000001</v>
      </c>
      <c r="AB13" s="68"/>
      <c r="AC13" s="67">
        <f>SUM(AC14:AC25)</f>
        <v>28515.003387999997</v>
      </c>
      <c r="AD13" s="68"/>
      <c r="AE13" s="69"/>
      <c r="AF13" s="68"/>
      <c r="AG13" s="68"/>
      <c r="AH13" s="68"/>
      <c r="AI13" s="67">
        <f>SUM(AI14:AI25)</f>
        <v>17197.916779000003</v>
      </c>
      <c r="AJ13" s="68"/>
      <c r="AK13" s="67">
        <f>SUM(AK14:AK25)</f>
        <v>9631.7693589999999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6610.6285310000003</v>
      </c>
      <c r="D14" s="72"/>
      <c r="E14" s="72">
        <f>M14+U14</f>
        <v>5503.0429729999987</v>
      </c>
      <c r="F14" s="32"/>
      <c r="G14" s="37">
        <f>E14/C14*100-100</f>
        <v>-16.754618003508597</v>
      </c>
      <c r="H14" s="72"/>
      <c r="I14" s="37">
        <f>E14/C25*100-100</f>
        <v>-3.4017236387532677</v>
      </c>
      <c r="J14" s="32"/>
      <c r="K14" s="72">
        <v>4766.9043610000008</v>
      </c>
      <c r="L14" s="72"/>
      <c r="M14" s="72">
        <v>4208.1595359999992</v>
      </c>
      <c r="N14" s="32"/>
      <c r="O14" s="37">
        <f>M14/K14*100-100</f>
        <v>-11.721334910163549</v>
      </c>
      <c r="P14" s="72"/>
      <c r="Q14" s="37">
        <f>M14/K25*100-100</f>
        <v>-6.6759149930825288</v>
      </c>
      <c r="R14" s="32"/>
      <c r="S14" s="72">
        <v>1843.724169999999</v>
      </c>
      <c r="T14" s="72"/>
      <c r="U14" s="72">
        <v>1294.8834369999997</v>
      </c>
      <c r="V14" s="32"/>
      <c r="W14" s="37">
        <f>U14/S14*100-100</f>
        <v>-29.768050011515541</v>
      </c>
      <c r="X14" s="72"/>
      <c r="Y14" s="37">
        <f>U14/S25*100-100</f>
        <v>9.0295639039604509</v>
      </c>
      <c r="Z14" s="32"/>
      <c r="AA14" s="72">
        <v>4579.4203610000004</v>
      </c>
      <c r="AB14" s="72"/>
      <c r="AC14" s="72">
        <v>4180.3493489999992</v>
      </c>
      <c r="AD14" s="32"/>
      <c r="AE14" s="37">
        <f>AC14/AA14*100-100</f>
        <v>-8.7144437623292674</v>
      </c>
      <c r="AF14" s="72"/>
      <c r="AG14" s="37">
        <f>AC14/AA25*100-100</f>
        <v>-3.2704505147994354</v>
      </c>
      <c r="AH14" s="32"/>
      <c r="AI14" s="72">
        <v>2031.208169999999</v>
      </c>
      <c r="AJ14" s="72"/>
      <c r="AK14" s="72">
        <v>1322.6936239999998</v>
      </c>
      <c r="AL14" s="32"/>
      <c r="AM14" s="37">
        <f>AK14/AI14*100-100</f>
        <v>-34.881434432198034</v>
      </c>
      <c r="AN14" s="72"/>
      <c r="AO14" s="37">
        <f>AK14/AI25*100-100</f>
        <v>-3.8142774315672909</v>
      </c>
      <c r="AP14" s="32"/>
      <c r="AQ14" s="73" t="s">
        <v>524</v>
      </c>
    </row>
    <row r="15" spans="1:46" ht="13.5" customHeight="1">
      <c r="A15" s="71" t="s">
        <v>328</v>
      </c>
      <c r="B15" s="32"/>
      <c r="C15" s="72">
        <f t="shared" ref="C15:C25" si="0">K15+S15</f>
        <v>6420.1838169999992</v>
      </c>
      <c r="D15" s="72"/>
      <c r="E15" s="72">
        <f t="shared" ref="E15:E25" si="1">M15+U15</f>
        <v>5720.6071250000014</v>
      </c>
      <c r="F15" s="32"/>
      <c r="G15" s="37">
        <f t="shared" ref="G15:G25" si="2">E15/C15*100-100</f>
        <v>-10.896521220273939</v>
      </c>
      <c r="H15" s="72"/>
      <c r="I15" s="37">
        <f t="shared" ref="I15:I25" si="3">E15/E14*100-100</f>
        <v>3.9535244966730971</v>
      </c>
      <c r="J15" s="32"/>
      <c r="K15" s="72">
        <v>4947.0813639999988</v>
      </c>
      <c r="L15" s="72"/>
      <c r="M15" s="72">
        <v>4346.6860600000018</v>
      </c>
      <c r="N15" s="32"/>
      <c r="O15" s="37">
        <f t="shared" ref="O15:O25" si="4">M15/K15*100-100</f>
        <v>-12.1363539392961</v>
      </c>
      <c r="P15" s="72"/>
      <c r="Q15" s="37">
        <f t="shared" ref="Q15:Q25" si="5">M15/M14*100-100</f>
        <v>3.2918553304582332</v>
      </c>
      <c r="R15" s="32"/>
      <c r="S15" s="72">
        <v>1473.102453</v>
      </c>
      <c r="T15" s="72"/>
      <c r="U15" s="72">
        <v>1373.9210649999998</v>
      </c>
      <c r="V15" s="32"/>
      <c r="W15" s="37">
        <f t="shared" ref="W15:W25" si="6">U15/S15*100-100</f>
        <v>-6.7328234908587348</v>
      </c>
      <c r="X15" s="72"/>
      <c r="Y15" s="37">
        <f t="shared" ref="Y15:Y25" si="7">U15/U14*100-100</f>
        <v>6.103841144428813</v>
      </c>
      <c r="Z15" s="32"/>
      <c r="AA15" s="72">
        <v>4740.3108739999989</v>
      </c>
      <c r="AB15" s="72"/>
      <c r="AC15" s="72">
        <v>4256.5868310000014</v>
      </c>
      <c r="AD15" s="32"/>
      <c r="AE15" s="37">
        <f t="shared" ref="AE15:AE25" si="8">AC15/AA15*100-100</f>
        <v>-10.204479323353283</v>
      </c>
      <c r="AF15" s="72"/>
      <c r="AG15" s="37">
        <f t="shared" ref="AG15:AG25" si="9">AC15/AC14*100-100</f>
        <v>1.8237107867130646</v>
      </c>
      <c r="AH15" s="32"/>
      <c r="AI15" s="72">
        <v>1679.8729429999999</v>
      </c>
      <c r="AJ15" s="72"/>
      <c r="AK15" s="72">
        <v>1464.0202939999997</v>
      </c>
      <c r="AL15" s="32"/>
      <c r="AM15" s="37">
        <f t="shared" ref="AM15:AM25" si="10">AK15/AI15*100-100</f>
        <v>-12.849343749445708</v>
      </c>
      <c r="AN15" s="72"/>
      <c r="AO15" s="37">
        <f t="shared" ref="AO15:AO25" si="11">AK15/AK14*100-100</f>
        <v>10.684762324067876</v>
      </c>
      <c r="AP15" s="32"/>
      <c r="AQ15" s="73" t="s">
        <v>525</v>
      </c>
    </row>
    <row r="16" spans="1:46" ht="13.5" customHeight="1">
      <c r="A16" s="71" t="s">
        <v>329</v>
      </c>
      <c r="B16" s="32"/>
      <c r="C16" s="72">
        <f t="shared" si="0"/>
        <v>6065.2575290000013</v>
      </c>
      <c r="D16" s="72"/>
      <c r="E16" s="72">
        <f t="shared" si="1"/>
        <v>6922.7267109999993</v>
      </c>
      <c r="F16" s="32"/>
      <c r="G16" s="37">
        <f t="shared" si="2"/>
        <v>14.137391164351286</v>
      </c>
      <c r="H16" s="72"/>
      <c r="I16" s="37">
        <f t="shared" si="3"/>
        <v>21.013846253250577</v>
      </c>
      <c r="J16" s="32"/>
      <c r="K16" s="72">
        <v>4542.8836870000014</v>
      </c>
      <c r="L16" s="72"/>
      <c r="M16" s="72">
        <v>5299.1339659999994</v>
      </c>
      <c r="N16" s="32"/>
      <c r="O16" s="37">
        <f t="shared" si="4"/>
        <v>16.646921451326108</v>
      </c>
      <c r="P16" s="72"/>
      <c r="Q16" s="37">
        <f t="shared" si="5"/>
        <v>21.912047312660007</v>
      </c>
      <c r="R16" s="32"/>
      <c r="S16" s="72">
        <v>1522.3738420000002</v>
      </c>
      <c r="T16" s="72"/>
      <c r="U16" s="72">
        <v>1623.5927450000004</v>
      </c>
      <c r="V16" s="32"/>
      <c r="W16" s="37">
        <f t="shared" si="6"/>
        <v>6.6487547412812376</v>
      </c>
      <c r="X16" s="72"/>
      <c r="Y16" s="37">
        <f t="shared" si="7"/>
        <v>18.172199725316872</v>
      </c>
      <c r="Z16" s="32"/>
      <c r="AA16" s="72">
        <v>4382.1127320000014</v>
      </c>
      <c r="AB16" s="72"/>
      <c r="AC16" s="72">
        <v>5185.27261</v>
      </c>
      <c r="AD16" s="32"/>
      <c r="AE16" s="37">
        <f t="shared" si="8"/>
        <v>18.328142773119296</v>
      </c>
      <c r="AF16" s="72"/>
      <c r="AG16" s="37">
        <f t="shared" si="9"/>
        <v>21.817616223320925</v>
      </c>
      <c r="AH16" s="32"/>
      <c r="AI16" s="72">
        <v>1683.1447970000002</v>
      </c>
      <c r="AJ16" s="72"/>
      <c r="AK16" s="72">
        <v>1737.4541010000005</v>
      </c>
      <c r="AL16" s="32"/>
      <c r="AM16" s="37">
        <f t="shared" si="10"/>
        <v>3.2266566784271902</v>
      </c>
      <c r="AN16" s="72"/>
      <c r="AO16" s="37">
        <f t="shared" si="11"/>
        <v>18.676913709503594</v>
      </c>
      <c r="AP16" s="32"/>
      <c r="AQ16" s="73" t="s">
        <v>526</v>
      </c>
    </row>
    <row r="17" spans="1:43" ht="13.5" customHeight="1">
      <c r="A17" s="71" t="s">
        <v>330</v>
      </c>
      <c r="B17" s="32"/>
      <c r="C17" s="72">
        <f t="shared" si="0"/>
        <v>4111.4018080000005</v>
      </c>
      <c r="D17" s="72"/>
      <c r="E17" s="72">
        <f t="shared" si="1"/>
        <v>6652.804594000002</v>
      </c>
      <c r="F17" s="32"/>
      <c r="G17" s="37">
        <f t="shared" si="2"/>
        <v>61.813534767020769</v>
      </c>
      <c r="H17" s="72"/>
      <c r="I17" s="37">
        <f t="shared" si="3"/>
        <v>-3.8990722625392635</v>
      </c>
      <c r="J17" s="32"/>
      <c r="K17" s="72">
        <v>2974.8909260000005</v>
      </c>
      <c r="L17" s="72"/>
      <c r="M17" s="72">
        <v>4986.4762470000014</v>
      </c>
      <c r="N17" s="32"/>
      <c r="O17" s="37">
        <f t="shared" si="4"/>
        <v>67.618792454510327</v>
      </c>
      <c r="P17" s="72"/>
      <c r="Q17" s="37">
        <f t="shared" si="5"/>
        <v>-5.9001663480495949</v>
      </c>
      <c r="R17" s="32"/>
      <c r="S17" s="72">
        <v>1136.5108819999998</v>
      </c>
      <c r="T17" s="72"/>
      <c r="U17" s="72">
        <v>1666.3283470000003</v>
      </c>
      <c r="V17" s="32"/>
      <c r="W17" s="37">
        <f t="shared" si="6"/>
        <v>46.617896352003498</v>
      </c>
      <c r="X17" s="72"/>
      <c r="Y17" s="37">
        <f t="shared" si="7"/>
        <v>2.6321626609633597</v>
      </c>
      <c r="Z17" s="32"/>
      <c r="AA17" s="72">
        <v>2858.4080740000004</v>
      </c>
      <c r="AB17" s="72"/>
      <c r="AC17" s="72">
        <v>4917.9187170000014</v>
      </c>
      <c r="AD17" s="32"/>
      <c r="AE17" s="37">
        <f t="shared" si="8"/>
        <v>72.050966470926653</v>
      </c>
      <c r="AF17" s="72"/>
      <c r="AG17" s="37">
        <f t="shared" si="9"/>
        <v>-5.1560238604311053</v>
      </c>
      <c r="AH17" s="32"/>
      <c r="AI17" s="72">
        <v>1252.9937339999999</v>
      </c>
      <c r="AJ17" s="72"/>
      <c r="AK17" s="72">
        <v>1734.8858770000004</v>
      </c>
      <c r="AL17" s="32"/>
      <c r="AM17" s="37">
        <f t="shared" si="10"/>
        <v>38.459261999789106</v>
      </c>
      <c r="AN17" s="72"/>
      <c r="AO17" s="37">
        <f t="shared" si="11"/>
        <v>-0.14781535803000168</v>
      </c>
      <c r="AP17" s="32"/>
      <c r="AQ17" s="73" t="s">
        <v>527</v>
      </c>
    </row>
    <row r="18" spans="1:43" ht="13.5" customHeight="1">
      <c r="A18" s="71" t="s">
        <v>331</v>
      </c>
      <c r="B18" s="32"/>
      <c r="C18" s="72">
        <f t="shared" si="0"/>
        <v>4369.9490860000005</v>
      </c>
      <c r="D18" s="72"/>
      <c r="E18" s="72">
        <f t="shared" si="1"/>
        <v>6681.5628099999994</v>
      </c>
      <c r="F18" s="32"/>
      <c r="G18" s="37">
        <f t="shared" si="2"/>
        <v>52.897955525516579</v>
      </c>
      <c r="H18" s="72"/>
      <c r="I18" s="37">
        <f t="shared" si="3"/>
        <v>0.43227206802276896</v>
      </c>
      <c r="J18" s="32"/>
      <c r="K18" s="72">
        <v>3418.7967220000005</v>
      </c>
      <c r="L18" s="72"/>
      <c r="M18" s="72">
        <v>5043.2345949999999</v>
      </c>
      <c r="N18" s="32"/>
      <c r="O18" s="37">
        <f t="shared" si="4"/>
        <v>47.514900858150497</v>
      </c>
      <c r="P18" s="72"/>
      <c r="Q18" s="37">
        <f t="shared" si="5"/>
        <v>1.1382456305521629</v>
      </c>
      <c r="R18" s="32"/>
      <c r="S18" s="72">
        <v>951.15236400000003</v>
      </c>
      <c r="T18" s="72"/>
      <c r="U18" s="72">
        <v>1638.3282149999991</v>
      </c>
      <c r="V18" s="32"/>
      <c r="W18" s="37">
        <f t="shared" si="6"/>
        <v>72.246663837340691</v>
      </c>
      <c r="X18" s="72"/>
      <c r="Y18" s="37">
        <f t="shared" si="7"/>
        <v>-1.6803490170716771</v>
      </c>
      <c r="Z18" s="32"/>
      <c r="AA18" s="72">
        <v>3312.4456620000005</v>
      </c>
      <c r="AB18" s="72"/>
      <c r="AC18" s="72">
        <v>4973.3378819999998</v>
      </c>
      <c r="AD18" s="32"/>
      <c r="AE18" s="37">
        <f t="shared" si="8"/>
        <v>50.140964999171615</v>
      </c>
      <c r="AF18" s="72"/>
      <c r="AG18" s="37">
        <f t="shared" si="9"/>
        <v>1.1268824921491358</v>
      </c>
      <c r="AH18" s="32"/>
      <c r="AI18" s="72">
        <v>1057.503424</v>
      </c>
      <c r="AJ18" s="72"/>
      <c r="AK18" s="72">
        <v>1708.2249279999992</v>
      </c>
      <c r="AL18" s="32"/>
      <c r="AM18" s="37">
        <f t="shared" si="10"/>
        <v>61.533749133279343</v>
      </c>
      <c r="AN18" s="72"/>
      <c r="AO18" s="37">
        <f t="shared" si="11"/>
        <v>-1.5367552041004444</v>
      </c>
      <c r="AP18" s="32"/>
      <c r="AQ18" s="73" t="s">
        <v>528</v>
      </c>
    </row>
    <row r="19" spans="1:43" ht="13.5" customHeight="1">
      <c r="A19" s="71" t="s">
        <v>332</v>
      </c>
      <c r="B19" s="32"/>
      <c r="C19" s="72">
        <f t="shared" si="0"/>
        <v>5152.1336029999993</v>
      </c>
      <c r="D19" s="72"/>
      <c r="E19" s="72">
        <f t="shared" si="1"/>
        <v>6666.0285339999982</v>
      </c>
      <c r="F19" s="32"/>
      <c r="G19" s="37">
        <f t="shared" si="2"/>
        <v>29.383844590491293</v>
      </c>
      <c r="H19" s="72"/>
      <c r="I19" s="37">
        <f t="shared" si="3"/>
        <v>-0.23249464895775418</v>
      </c>
      <c r="J19" s="32"/>
      <c r="K19" s="72">
        <v>4127.2303379999994</v>
      </c>
      <c r="L19" s="72"/>
      <c r="M19" s="72">
        <v>5085.4700149999981</v>
      </c>
      <c r="N19" s="32"/>
      <c r="O19" s="37">
        <f t="shared" si="4"/>
        <v>23.217499352467669</v>
      </c>
      <c r="P19" s="72"/>
      <c r="Q19" s="37">
        <f t="shared" si="5"/>
        <v>0.83746689162292398</v>
      </c>
      <c r="R19" s="32"/>
      <c r="S19" s="72">
        <v>1024.9032649999999</v>
      </c>
      <c r="T19" s="72"/>
      <c r="U19" s="72">
        <v>1580.5585190000004</v>
      </c>
      <c r="V19" s="32"/>
      <c r="W19" s="37">
        <f t="shared" si="6"/>
        <v>54.215385292972087</v>
      </c>
      <c r="X19" s="72"/>
      <c r="Y19" s="37">
        <f t="shared" si="7"/>
        <v>-3.5261369163442424</v>
      </c>
      <c r="Z19" s="32"/>
      <c r="AA19" s="72">
        <v>4011.8779329999993</v>
      </c>
      <c r="AB19" s="72"/>
      <c r="AC19" s="72">
        <v>5001.5379989999983</v>
      </c>
      <c r="AD19" s="32"/>
      <c r="AE19" s="37">
        <f t="shared" si="8"/>
        <v>24.668249695721727</v>
      </c>
      <c r="AF19" s="72"/>
      <c r="AG19" s="37">
        <f t="shared" si="9"/>
        <v>0.56702596262488214</v>
      </c>
      <c r="AH19" s="32"/>
      <c r="AI19" s="72">
        <v>1140.25567</v>
      </c>
      <c r="AJ19" s="72"/>
      <c r="AK19" s="72">
        <v>1664.4905350000006</v>
      </c>
      <c r="AL19" s="32"/>
      <c r="AM19" s="37">
        <f t="shared" si="10"/>
        <v>45.9752035260654</v>
      </c>
      <c r="AN19" s="72"/>
      <c r="AO19" s="37">
        <f t="shared" si="11"/>
        <v>-2.5602244928718534</v>
      </c>
      <c r="AP19" s="32"/>
      <c r="AQ19" s="73" t="s">
        <v>529</v>
      </c>
    </row>
    <row r="20" spans="1:43" ht="13.5" customHeight="1">
      <c r="A20" s="71" t="s">
        <v>333</v>
      </c>
      <c r="B20" s="32"/>
      <c r="C20" s="72">
        <f t="shared" si="0"/>
        <v>5823.0677859999996</v>
      </c>
      <c r="D20" s="72"/>
      <c r="E20" s="72"/>
      <c r="F20" s="32"/>
      <c r="G20" s="37"/>
      <c r="H20" s="72"/>
      <c r="I20" s="37"/>
      <c r="J20" s="32"/>
      <c r="K20" s="72">
        <v>4601.4253609999996</v>
      </c>
      <c r="L20" s="72"/>
      <c r="M20" s="72"/>
      <c r="N20" s="32"/>
      <c r="O20" s="37"/>
      <c r="P20" s="72"/>
      <c r="Q20" s="37"/>
      <c r="R20" s="32"/>
      <c r="S20" s="72">
        <v>1221.6424250000005</v>
      </c>
      <c r="T20" s="72"/>
      <c r="U20" s="72"/>
      <c r="V20" s="32"/>
      <c r="W20" s="37"/>
      <c r="X20" s="72"/>
      <c r="Y20" s="37"/>
      <c r="Z20" s="32"/>
      <c r="AA20" s="72">
        <v>4435.7849679999999</v>
      </c>
      <c r="AB20" s="72"/>
      <c r="AC20" s="72"/>
      <c r="AD20" s="32"/>
      <c r="AE20" s="37"/>
      <c r="AF20" s="72"/>
      <c r="AG20" s="37"/>
      <c r="AH20" s="32"/>
      <c r="AI20" s="72">
        <v>1387.2828180000004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>
      <c r="A21" s="71" t="s">
        <v>334</v>
      </c>
      <c r="B21" s="32"/>
      <c r="C21" s="72">
        <f t="shared" si="0"/>
        <v>4945.9118220000009</v>
      </c>
      <c r="D21" s="72"/>
      <c r="E21" s="72"/>
      <c r="F21" s="32"/>
      <c r="G21" s="37"/>
      <c r="H21" s="72"/>
      <c r="I21" s="37"/>
      <c r="J21" s="32"/>
      <c r="K21" s="72">
        <v>3804.8127510000004</v>
      </c>
      <c r="L21" s="72"/>
      <c r="M21" s="72"/>
      <c r="N21" s="32"/>
      <c r="O21" s="37"/>
      <c r="P21" s="72"/>
      <c r="Q21" s="37"/>
      <c r="R21" s="32"/>
      <c r="S21" s="72">
        <v>1141.0990710000005</v>
      </c>
      <c r="T21" s="72"/>
      <c r="U21" s="72"/>
      <c r="V21" s="32"/>
      <c r="W21" s="37"/>
      <c r="X21" s="72"/>
      <c r="Y21" s="37"/>
      <c r="Z21" s="32"/>
      <c r="AA21" s="72">
        <v>3665.0451360000002</v>
      </c>
      <c r="AB21" s="72"/>
      <c r="AC21" s="72"/>
      <c r="AD21" s="32"/>
      <c r="AE21" s="37"/>
      <c r="AF21" s="72"/>
      <c r="AG21" s="37"/>
      <c r="AH21" s="32"/>
      <c r="AI21" s="72">
        <v>1280.8666860000005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>
      <c r="A22" s="71" t="s">
        <v>335</v>
      </c>
      <c r="B22" s="32"/>
      <c r="C22" s="72">
        <f t="shared" si="0"/>
        <v>6155.4800109999996</v>
      </c>
      <c r="D22" s="72"/>
      <c r="E22" s="72"/>
      <c r="F22" s="32"/>
      <c r="G22" s="37"/>
      <c r="H22" s="72"/>
      <c r="I22" s="37"/>
      <c r="J22" s="32"/>
      <c r="K22" s="72">
        <v>4768.0441359999995</v>
      </c>
      <c r="L22" s="72"/>
      <c r="M22" s="72"/>
      <c r="N22" s="32"/>
      <c r="O22" s="37"/>
      <c r="P22" s="72"/>
      <c r="Q22" s="37"/>
      <c r="R22" s="32"/>
      <c r="S22" s="72">
        <v>1387.4358749999999</v>
      </c>
      <c r="T22" s="72"/>
      <c r="U22" s="72"/>
      <c r="V22" s="32"/>
      <c r="W22" s="37"/>
      <c r="X22" s="72"/>
      <c r="Y22" s="37"/>
      <c r="Z22" s="32"/>
      <c r="AA22" s="72">
        <v>4594.0927799999999</v>
      </c>
      <c r="AB22" s="72"/>
      <c r="AC22" s="72"/>
      <c r="AD22" s="32"/>
      <c r="AE22" s="37"/>
      <c r="AF22" s="72"/>
      <c r="AG22" s="37"/>
      <c r="AH22" s="32"/>
      <c r="AI22" s="72">
        <v>1561.3872309999999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>
      <c r="A23" s="71" t="s">
        <v>336</v>
      </c>
      <c r="B23" s="32"/>
      <c r="C23" s="72">
        <f t="shared" si="0"/>
        <v>6444.0985250000003</v>
      </c>
      <c r="D23" s="72"/>
      <c r="E23" s="72"/>
      <c r="F23" s="32"/>
      <c r="G23" s="37"/>
      <c r="H23" s="72"/>
      <c r="I23" s="37"/>
      <c r="J23" s="32"/>
      <c r="K23" s="72">
        <v>5101.2363420000001</v>
      </c>
      <c r="L23" s="72"/>
      <c r="M23" s="72"/>
      <c r="N23" s="32"/>
      <c r="O23" s="37"/>
      <c r="P23" s="72"/>
      <c r="Q23" s="37"/>
      <c r="R23" s="32"/>
      <c r="S23" s="72">
        <v>1342.8621830000004</v>
      </c>
      <c r="T23" s="72"/>
      <c r="U23" s="72"/>
      <c r="V23" s="32"/>
      <c r="W23" s="37"/>
      <c r="X23" s="72"/>
      <c r="Y23" s="37"/>
      <c r="Z23" s="32"/>
      <c r="AA23" s="72">
        <v>4948.1325670000006</v>
      </c>
      <c r="AB23" s="72"/>
      <c r="AC23" s="72"/>
      <c r="AD23" s="32"/>
      <c r="AE23" s="37"/>
      <c r="AF23" s="72"/>
      <c r="AG23" s="37"/>
      <c r="AH23" s="32"/>
      <c r="AI23" s="72">
        <v>1495.9659580000005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>
      <c r="A24" s="71" t="s">
        <v>337</v>
      </c>
      <c r="B24" s="32"/>
      <c r="C24" s="72">
        <f t="shared" si="0"/>
        <v>6113.6816630000012</v>
      </c>
      <c r="D24" s="72"/>
      <c r="E24" s="72"/>
      <c r="F24" s="32"/>
      <c r="G24" s="37"/>
      <c r="H24" s="72"/>
      <c r="I24" s="37"/>
      <c r="J24" s="32"/>
      <c r="K24" s="72">
        <v>5014.9526360000009</v>
      </c>
      <c r="L24" s="72"/>
      <c r="M24" s="72"/>
      <c r="N24" s="32"/>
      <c r="O24" s="37"/>
      <c r="P24" s="72"/>
      <c r="Q24" s="37"/>
      <c r="R24" s="32"/>
      <c r="S24" s="72">
        <v>1098.7290270000001</v>
      </c>
      <c r="T24" s="72"/>
      <c r="U24" s="72"/>
      <c r="V24" s="32"/>
      <c r="W24" s="37"/>
      <c r="X24" s="72"/>
      <c r="Y24" s="37"/>
      <c r="Z24" s="32"/>
      <c r="AA24" s="72">
        <v>4861.3918030000004</v>
      </c>
      <c r="AB24" s="72"/>
      <c r="AC24" s="72"/>
      <c r="AD24" s="32"/>
      <c r="AE24" s="37"/>
      <c r="AF24" s="72"/>
      <c r="AG24" s="37"/>
      <c r="AH24" s="32"/>
      <c r="AI24" s="72">
        <v>1252.2898600000001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>
      <c r="A25" s="71" t="s">
        <v>338</v>
      </c>
      <c r="B25" s="32"/>
      <c r="C25" s="72">
        <f t="shared" si="0"/>
        <v>5696.8335050000005</v>
      </c>
      <c r="D25" s="72"/>
      <c r="E25" s="72"/>
      <c r="F25" s="32"/>
      <c r="G25" s="37"/>
      <c r="H25" s="72"/>
      <c r="I25" s="37"/>
      <c r="J25" s="32"/>
      <c r="K25" s="72">
        <v>4509.1891720000012</v>
      </c>
      <c r="L25" s="72"/>
      <c r="M25" s="72"/>
      <c r="N25" s="32"/>
      <c r="O25" s="37"/>
      <c r="P25" s="72"/>
      <c r="Q25" s="37"/>
      <c r="R25" s="32"/>
      <c r="S25" s="72">
        <v>1187.6443329999997</v>
      </c>
      <c r="T25" s="72"/>
      <c r="U25" s="72"/>
      <c r="V25" s="32"/>
      <c r="W25" s="37"/>
      <c r="X25" s="72"/>
      <c r="Y25" s="37"/>
      <c r="Z25" s="32"/>
      <c r="AA25" s="72">
        <v>4321.6880170000013</v>
      </c>
      <c r="AB25" s="72"/>
      <c r="AC25" s="72"/>
      <c r="AD25" s="32"/>
      <c r="AE25" s="37"/>
      <c r="AF25" s="72"/>
      <c r="AG25" s="37"/>
      <c r="AH25" s="32"/>
      <c r="AI25" s="72">
        <v>1375.1454879999997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3.5" thickTop="1"/>
    <row r="38" spans="27:30">
      <c r="AA38" s="76"/>
      <c r="AB38" s="76"/>
      <c r="AC38" s="76"/>
      <c r="AD38" s="76"/>
    </row>
  </sheetData>
  <mergeCells count="24"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1" t="s">
        <v>659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7" t="s">
        <v>660</v>
      </c>
      <c r="F4" s="218"/>
      <c r="G4" s="218"/>
      <c r="H4" s="218"/>
      <c r="I4" s="218"/>
      <c r="J4" s="77"/>
      <c r="K4" s="217" t="s">
        <v>661</v>
      </c>
      <c r="L4" s="217"/>
      <c r="M4" s="217"/>
      <c r="N4" s="217"/>
      <c r="O4" s="217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0">
        <v>2019</v>
      </c>
      <c r="B10" s="32"/>
      <c r="C10" s="81" t="s">
        <v>297</v>
      </c>
      <c r="D10" s="82"/>
      <c r="E10" s="83">
        <f>SUM(E11:E22)</f>
        <v>79977.12834499999</v>
      </c>
      <c r="F10" s="84"/>
      <c r="G10" s="85">
        <v>8.1438763941517323</v>
      </c>
      <c r="H10" s="86"/>
      <c r="I10" s="87"/>
      <c r="J10" s="82"/>
      <c r="K10" s="83">
        <f>SUM(K11:K22)</f>
        <v>71034.236434999999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0">
        <v>2019</v>
      </c>
      <c r="Y10" s="223"/>
      <c r="Z10" s="223"/>
    </row>
    <row r="11" spans="1:26" ht="13.5" customHeight="1">
      <c r="A11" s="220"/>
      <c r="B11" s="32"/>
      <c r="C11" s="71" t="s">
        <v>327</v>
      </c>
      <c r="D11" s="32"/>
      <c r="E11" s="89">
        <v>6741.4133279999987</v>
      </c>
      <c r="F11" s="72"/>
      <c r="G11" s="90">
        <v>11.819022973918081</v>
      </c>
      <c r="H11" s="91"/>
      <c r="I11" s="90">
        <v>13.077928951254108</v>
      </c>
      <c r="J11" s="32"/>
      <c r="K11" s="89">
        <v>5934.3023429999976</v>
      </c>
      <c r="L11" s="72"/>
      <c r="M11" s="90">
        <v>13.476242104512465</v>
      </c>
      <c r="N11" s="91"/>
      <c r="O11" s="90">
        <v>11.739438393130854</v>
      </c>
      <c r="P11" s="80"/>
      <c r="Q11" s="90">
        <v>10.410324352118351</v>
      </c>
      <c r="R11" s="91"/>
      <c r="S11" s="71" t="s">
        <v>524</v>
      </c>
      <c r="T11" s="32"/>
      <c r="U11" s="220"/>
    </row>
    <row r="12" spans="1:26" ht="13.5" customHeight="1">
      <c r="A12" s="220"/>
      <c r="B12" s="32"/>
      <c r="C12" s="71" t="s">
        <v>328</v>
      </c>
      <c r="D12" s="32"/>
      <c r="E12" s="89">
        <v>6193.8520900000003</v>
      </c>
      <c r="F12" s="72"/>
      <c r="G12" s="90">
        <v>9.6430377173644786</v>
      </c>
      <c r="H12" s="91"/>
      <c r="I12" s="90">
        <f>E12/E11*100-100</f>
        <v>-8.1223507795574648</v>
      </c>
      <c r="J12" s="32"/>
      <c r="K12" s="89">
        <v>5479.5894320000007</v>
      </c>
      <c r="L12" s="72"/>
      <c r="M12" s="90">
        <v>10.030089142909262</v>
      </c>
      <c r="N12" s="91"/>
      <c r="O12" s="90">
        <f>K12/K11*100-100</f>
        <v>-7.6624493448057791</v>
      </c>
      <c r="P12" s="80"/>
      <c r="Q12" s="90">
        <v>9.4860875748042019</v>
      </c>
      <c r="R12" s="32"/>
      <c r="S12" s="71" t="s">
        <v>525</v>
      </c>
      <c r="T12" s="32"/>
      <c r="U12" s="220"/>
    </row>
    <row r="13" spans="1:26" ht="13.5" customHeight="1">
      <c r="A13" s="220"/>
      <c r="B13" s="32"/>
      <c r="C13" s="71" t="s">
        <v>329</v>
      </c>
      <c r="D13" s="32"/>
      <c r="E13" s="89">
        <v>6797.7670650000009</v>
      </c>
      <c r="F13" s="72"/>
      <c r="G13" s="90">
        <v>7.6873257624156395</v>
      </c>
      <c r="H13" s="91"/>
      <c r="I13" s="90">
        <f t="shared" ref="I13:I22" si="0">E13/E12*100-100</f>
        <v>9.7502324276523211</v>
      </c>
      <c r="J13" s="32"/>
      <c r="K13" s="89">
        <v>6114.1797440000009</v>
      </c>
      <c r="L13" s="72"/>
      <c r="M13" s="90">
        <v>7.6982463005360131</v>
      </c>
      <c r="N13" s="91"/>
      <c r="O13" s="90">
        <f t="shared" ref="O13:O22" si="1">K13/K12*100-100</f>
        <v>11.5809828432416</v>
      </c>
      <c r="P13" s="80"/>
      <c r="Q13" s="90">
        <v>9.6860200400099785</v>
      </c>
      <c r="R13" s="32"/>
      <c r="S13" s="71" t="s">
        <v>526</v>
      </c>
      <c r="T13" s="32"/>
      <c r="U13" s="220"/>
    </row>
    <row r="14" spans="1:26" ht="13.5" customHeight="1">
      <c r="A14" s="220"/>
      <c r="B14" s="32"/>
      <c r="C14" s="71" t="s">
        <v>330</v>
      </c>
      <c r="D14" s="32"/>
      <c r="E14" s="89">
        <v>6767.7094539999998</v>
      </c>
      <c r="F14" s="72"/>
      <c r="G14" s="90">
        <v>9.2270407748061558</v>
      </c>
      <c r="H14" s="91"/>
      <c r="I14" s="90">
        <f t="shared" si="0"/>
        <v>-0.44216888740952243</v>
      </c>
      <c r="J14" s="32"/>
      <c r="K14" s="89">
        <v>5989.9432479999987</v>
      </c>
      <c r="L14" s="72"/>
      <c r="M14" s="90">
        <v>8.5819419574004314</v>
      </c>
      <c r="N14" s="91"/>
      <c r="O14" s="90">
        <f t="shared" si="1"/>
        <v>-2.0319405251688778</v>
      </c>
      <c r="P14" s="80"/>
      <c r="Q14" s="90">
        <v>8.8211808934931923</v>
      </c>
      <c r="R14" s="32"/>
      <c r="S14" s="71" t="s">
        <v>527</v>
      </c>
      <c r="T14" s="32"/>
      <c r="U14" s="220"/>
    </row>
    <row r="15" spans="1:26" ht="13.5" customHeight="1">
      <c r="A15" s="220"/>
      <c r="B15" s="32"/>
      <c r="C15" s="71" t="s">
        <v>331</v>
      </c>
      <c r="D15" s="32"/>
      <c r="E15" s="89">
        <v>7211.696187999999</v>
      </c>
      <c r="F15" s="72"/>
      <c r="G15" s="90">
        <v>13.646640777230544</v>
      </c>
      <c r="H15" s="91"/>
      <c r="I15" s="90">
        <f t="shared" si="0"/>
        <v>6.5603693098494915</v>
      </c>
      <c r="J15" s="32"/>
      <c r="K15" s="89">
        <v>6369.0722649999989</v>
      </c>
      <c r="L15" s="72"/>
      <c r="M15" s="90">
        <v>10.662090761497623</v>
      </c>
      <c r="N15" s="91"/>
      <c r="O15" s="90">
        <f t="shared" si="1"/>
        <v>6.3294258610311402</v>
      </c>
      <c r="P15" s="80"/>
      <c r="Q15" s="90">
        <v>10.199028807807451</v>
      </c>
      <c r="R15" s="32"/>
      <c r="S15" s="71" t="s">
        <v>528</v>
      </c>
      <c r="T15" s="32"/>
      <c r="U15" s="220"/>
    </row>
    <row r="16" spans="1:26" ht="13.5" customHeight="1">
      <c r="A16" s="220"/>
      <c r="B16" s="32"/>
      <c r="C16" s="71" t="s">
        <v>332</v>
      </c>
      <c r="D16" s="32"/>
      <c r="E16" s="89">
        <v>6613.436184000001</v>
      </c>
      <c r="F16" s="72"/>
      <c r="G16" s="90">
        <v>-4.1603146219698317</v>
      </c>
      <c r="H16" s="91"/>
      <c r="I16" s="90">
        <f t="shared" si="0"/>
        <v>-8.2956906170767581</v>
      </c>
      <c r="J16" s="32"/>
      <c r="K16" s="89">
        <v>5809.6374850000011</v>
      </c>
      <c r="L16" s="72"/>
      <c r="M16" s="90">
        <v>-0.16358212502024116</v>
      </c>
      <c r="N16" s="91"/>
      <c r="O16" s="90">
        <f t="shared" si="1"/>
        <v>-8.7836148927727464</v>
      </c>
      <c r="P16" s="80"/>
      <c r="Q16" s="90">
        <v>5.9180512671058239</v>
      </c>
      <c r="R16" s="32"/>
      <c r="S16" s="71" t="s">
        <v>529</v>
      </c>
      <c r="T16" s="32"/>
      <c r="U16" s="220"/>
    </row>
    <row r="17" spans="1:21" ht="13.5" customHeight="1">
      <c r="A17" s="220"/>
      <c r="B17" s="32"/>
      <c r="C17" s="71" t="s">
        <v>333</v>
      </c>
      <c r="D17" s="32"/>
      <c r="E17" s="89">
        <v>7264.514274000001</v>
      </c>
      <c r="F17" s="72"/>
      <c r="G17" s="90">
        <v>9.9355611201482645</v>
      </c>
      <c r="H17" s="91"/>
      <c r="I17" s="90">
        <f t="shared" si="0"/>
        <v>9.8447776902295345</v>
      </c>
      <c r="J17" s="32"/>
      <c r="K17" s="89">
        <v>6414.3112760000013</v>
      </c>
      <c r="L17" s="72"/>
      <c r="M17" s="90">
        <v>10.233825390603286</v>
      </c>
      <c r="N17" s="91"/>
      <c r="O17" s="90">
        <f t="shared" si="1"/>
        <v>10.40811569674041</v>
      </c>
      <c r="P17" s="80"/>
      <c r="Q17" s="90">
        <v>6.2225256431167111</v>
      </c>
      <c r="R17" s="32"/>
      <c r="S17" s="71" t="s">
        <v>530</v>
      </c>
      <c r="T17" s="32"/>
      <c r="U17" s="220"/>
    </row>
    <row r="18" spans="1:21" ht="13.5" customHeight="1">
      <c r="A18" s="220"/>
      <c r="B18" s="32"/>
      <c r="C18" s="71" t="s">
        <v>334</v>
      </c>
      <c r="D18" s="32"/>
      <c r="E18" s="89">
        <v>5447.6369620000023</v>
      </c>
      <c r="F18" s="72"/>
      <c r="G18" s="90">
        <v>-5.4351456690203861</v>
      </c>
      <c r="H18" s="91"/>
      <c r="I18" s="90">
        <f t="shared" si="0"/>
        <v>-25.010306862534208</v>
      </c>
      <c r="J18" s="32"/>
      <c r="K18" s="89">
        <v>4893.0625430000009</v>
      </c>
      <c r="L18" s="72"/>
      <c r="M18" s="90">
        <v>3.0761552184006717</v>
      </c>
      <c r="N18" s="91"/>
      <c r="O18" s="90">
        <f t="shared" si="1"/>
        <v>-23.716478161762353</v>
      </c>
      <c r="P18" s="80"/>
      <c r="Q18" s="90">
        <v>0.29244211253349306</v>
      </c>
      <c r="R18" s="32"/>
      <c r="S18" s="71" t="s">
        <v>531</v>
      </c>
      <c r="T18" s="32"/>
      <c r="U18" s="220"/>
    </row>
    <row r="19" spans="1:21" ht="13.5" customHeight="1">
      <c r="A19" s="220"/>
      <c r="B19" s="32"/>
      <c r="C19" s="71" t="s">
        <v>335</v>
      </c>
      <c r="D19" s="32"/>
      <c r="E19" s="89">
        <v>6722.9214130000018</v>
      </c>
      <c r="F19" s="72"/>
      <c r="G19" s="90">
        <v>12.472516652082845</v>
      </c>
      <c r="H19" s="91"/>
      <c r="I19" s="90">
        <f t="shared" si="0"/>
        <v>23.409864862430226</v>
      </c>
      <c r="J19" s="32"/>
      <c r="K19" s="89">
        <v>5908.4504210000014</v>
      </c>
      <c r="L19" s="72"/>
      <c r="M19" s="90">
        <v>9.5521313242931569</v>
      </c>
      <c r="N19" s="91"/>
      <c r="O19" s="90">
        <f t="shared" si="1"/>
        <v>20.75158183809873</v>
      </c>
      <c r="P19" s="80"/>
      <c r="Q19" s="90">
        <v>5.9356772463486323</v>
      </c>
      <c r="R19" s="32"/>
      <c r="S19" s="71" t="s">
        <v>532</v>
      </c>
      <c r="T19" s="32"/>
      <c r="U19" s="220"/>
    </row>
    <row r="20" spans="1:21" ht="13.5" customHeight="1">
      <c r="A20" s="220"/>
      <c r="B20" s="32"/>
      <c r="C20" s="71" t="s">
        <v>336</v>
      </c>
      <c r="D20" s="32"/>
      <c r="E20" s="89">
        <v>7272.9260219999987</v>
      </c>
      <c r="F20" s="72"/>
      <c r="G20" s="90">
        <v>6.9871327495229565</v>
      </c>
      <c r="H20" s="91"/>
      <c r="I20" s="90">
        <f t="shared" si="0"/>
        <v>8.1810358207737153</v>
      </c>
      <c r="J20" s="32"/>
      <c r="K20" s="89">
        <v>6523.7294139999985</v>
      </c>
      <c r="L20" s="72"/>
      <c r="M20" s="90">
        <v>6.5836402200317252</v>
      </c>
      <c r="N20" s="91"/>
      <c r="O20" s="90">
        <f t="shared" si="1"/>
        <v>10.413542454602862</v>
      </c>
      <c r="P20" s="80"/>
      <c r="Q20" s="90">
        <v>4.895360232403732</v>
      </c>
      <c r="R20" s="32"/>
      <c r="S20" s="71" t="s">
        <v>533</v>
      </c>
      <c r="T20" s="32"/>
      <c r="U20" s="220"/>
    </row>
    <row r="21" spans="1:21" ht="13.5" customHeight="1">
      <c r="A21" s="220"/>
      <c r="B21" s="32"/>
      <c r="C21" s="71" t="s">
        <v>337</v>
      </c>
      <c r="D21" s="32"/>
      <c r="E21" s="89">
        <v>6927.6414730000006</v>
      </c>
      <c r="F21" s="72"/>
      <c r="G21" s="90">
        <v>0.38980841155516543</v>
      </c>
      <c r="H21" s="91"/>
      <c r="I21" s="90">
        <f t="shared" si="0"/>
        <v>-4.7475328080547143</v>
      </c>
      <c r="J21" s="32"/>
      <c r="K21" s="89">
        <v>6254.3065770000012</v>
      </c>
      <c r="L21" s="72"/>
      <c r="M21" s="90">
        <v>2.0314891536905293</v>
      </c>
      <c r="N21" s="91"/>
      <c r="O21" s="90">
        <f t="shared" si="1"/>
        <v>-4.1298898207183896</v>
      </c>
      <c r="P21" s="80"/>
      <c r="Q21" s="90">
        <v>6.3397399344844274</v>
      </c>
      <c r="R21" s="32"/>
      <c r="S21" s="71" t="s">
        <v>534</v>
      </c>
      <c r="T21" s="32"/>
      <c r="U21" s="220"/>
    </row>
    <row r="22" spans="1:21" ht="13.5" customHeight="1">
      <c r="A22" s="220"/>
      <c r="B22" s="32"/>
      <c r="C22" s="71" t="s">
        <v>338</v>
      </c>
      <c r="D22" s="32"/>
      <c r="E22" s="89">
        <v>6015.6138920000003</v>
      </c>
      <c r="F22" s="72"/>
      <c r="G22" s="90">
        <v>0.9036424828680083</v>
      </c>
      <c r="H22" s="91"/>
      <c r="I22" s="90">
        <f t="shared" si="0"/>
        <v>-13.165051692622427</v>
      </c>
      <c r="J22" s="32"/>
      <c r="K22" s="89">
        <v>5343.6516870000014</v>
      </c>
      <c r="L22" s="72"/>
      <c r="M22" s="90">
        <v>0.61783238567403487</v>
      </c>
      <c r="N22" s="91"/>
      <c r="O22" s="90">
        <f t="shared" si="1"/>
        <v>-14.560445331364178</v>
      </c>
      <c r="P22" s="80"/>
      <c r="Q22" s="90">
        <v>2.8267641264586985</v>
      </c>
      <c r="R22" s="32"/>
      <c r="S22" s="71" t="s">
        <v>535</v>
      </c>
      <c r="T22" s="32"/>
      <c r="U22" s="220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0">
        <v>2020</v>
      </c>
      <c r="B24" s="32"/>
      <c r="C24" s="81" t="s">
        <v>297</v>
      </c>
      <c r="D24" s="82"/>
      <c r="E24" s="83">
        <f>SUM(E25:E36)</f>
        <v>67908.627686000007</v>
      </c>
      <c r="F24" s="84"/>
      <c r="G24" s="85">
        <f t="shared" ref="G24:G36" si="2">E24/E10*100-100</f>
        <v>-15.089939972512752</v>
      </c>
      <c r="H24" s="86"/>
      <c r="I24" s="87"/>
      <c r="J24" s="82"/>
      <c r="K24" s="83">
        <f>SUM(K25:K36)</f>
        <v>62171.91711300001</v>
      </c>
      <c r="L24" s="84"/>
      <c r="M24" s="85">
        <f t="shared" ref="M24:M36" si="3">K24/K10*100-100</f>
        <v>-12.476123861920399</v>
      </c>
      <c r="N24" s="86"/>
      <c r="O24" s="87"/>
      <c r="P24" s="88"/>
      <c r="Q24" s="87"/>
      <c r="R24" s="32"/>
      <c r="S24" s="81" t="s">
        <v>297</v>
      </c>
      <c r="T24" s="32"/>
      <c r="U24" s="220">
        <v>2020</v>
      </c>
    </row>
    <row r="25" spans="1:21" ht="13.5" customHeight="1">
      <c r="A25" s="220"/>
      <c r="B25" s="32"/>
      <c r="C25" s="71" t="s">
        <v>327</v>
      </c>
      <c r="D25" s="32"/>
      <c r="E25" s="72">
        <v>6610.6285310000003</v>
      </c>
      <c r="F25" s="72"/>
      <c r="G25" s="90">
        <f t="shared" si="2"/>
        <v>-1.9400204472969023</v>
      </c>
      <c r="H25" s="91"/>
      <c r="I25" s="90">
        <f>E25/E22*100-100</f>
        <v>9.89117070481025</v>
      </c>
      <c r="J25" s="32"/>
      <c r="K25" s="72">
        <v>5711.0753239999995</v>
      </c>
      <c r="L25" s="72"/>
      <c r="M25" s="90">
        <f t="shared" si="3"/>
        <v>-3.7616387925248347</v>
      </c>
      <c r="N25" s="91"/>
      <c r="O25" s="90">
        <f>K25/K22*100-100</f>
        <v>6.8758904681954363</v>
      </c>
      <c r="P25" s="80"/>
      <c r="Q25" s="90">
        <v>-0.25511408293522209</v>
      </c>
      <c r="R25" s="32"/>
      <c r="S25" s="71" t="s">
        <v>524</v>
      </c>
      <c r="T25" s="32"/>
      <c r="U25" s="220"/>
    </row>
    <row r="26" spans="1:21" ht="13.5" customHeight="1">
      <c r="A26" s="220"/>
      <c r="B26" s="32"/>
      <c r="C26" s="71" t="s">
        <v>328</v>
      </c>
      <c r="D26" s="32"/>
      <c r="E26" s="72">
        <v>6420.1838169999992</v>
      </c>
      <c r="F26" s="72"/>
      <c r="G26" s="90">
        <f t="shared" si="2"/>
        <v>3.6541351603376597</v>
      </c>
      <c r="H26" s="91"/>
      <c r="I26" s="90">
        <f>E26/E25*100-100</f>
        <v>-2.8808866374343438</v>
      </c>
      <c r="J26" s="32"/>
      <c r="K26" s="72">
        <v>5707.9321579999978</v>
      </c>
      <c r="L26" s="72"/>
      <c r="M26" s="90">
        <f t="shared" si="3"/>
        <v>4.167150273458617</v>
      </c>
      <c r="N26" s="91"/>
      <c r="O26" s="90">
        <f>K26/K25*100-100</f>
        <v>-5.5036325414818066E-2</v>
      </c>
      <c r="P26" s="80"/>
      <c r="Q26" s="90">
        <v>0.79070595185861237</v>
      </c>
      <c r="R26" s="32"/>
      <c r="S26" s="71" t="s">
        <v>525</v>
      </c>
      <c r="T26" s="32"/>
      <c r="U26" s="220"/>
    </row>
    <row r="27" spans="1:21" ht="13.5" customHeight="1">
      <c r="A27" s="220"/>
      <c r="B27" s="32"/>
      <c r="C27" s="71" t="s">
        <v>329</v>
      </c>
      <c r="D27" s="32"/>
      <c r="E27" s="72">
        <v>6065.2575290000013</v>
      </c>
      <c r="F27" s="72"/>
      <c r="G27" s="90">
        <f t="shared" si="2"/>
        <v>-10.775737517860932</v>
      </c>
      <c r="H27" s="91"/>
      <c r="I27" s="90">
        <f t="shared" ref="I27:I36" si="4">E27/E26*100-100</f>
        <v>-5.52828856800312</v>
      </c>
      <c r="J27" s="32"/>
      <c r="K27" s="72">
        <v>5404.598922000001</v>
      </c>
      <c r="L27" s="72"/>
      <c r="M27" s="90">
        <f t="shared" si="3"/>
        <v>-11.605494959423297</v>
      </c>
      <c r="N27" s="91"/>
      <c r="O27" s="90">
        <f t="shared" ref="O27:O36" si="5">K27/K26*100-100</f>
        <v>-5.3142403869474464</v>
      </c>
      <c r="P27" s="80"/>
      <c r="Q27" s="90">
        <v>-3.2279002558209982</v>
      </c>
      <c r="R27" s="32"/>
      <c r="S27" s="71" t="s">
        <v>526</v>
      </c>
      <c r="T27" s="32"/>
      <c r="U27" s="220"/>
    </row>
    <row r="28" spans="1:21" ht="13.5" customHeight="1">
      <c r="A28" s="220"/>
      <c r="B28" s="32"/>
      <c r="C28" s="71" t="s">
        <v>330</v>
      </c>
      <c r="D28" s="32"/>
      <c r="E28" s="72">
        <v>4111.4018080000005</v>
      </c>
      <c r="F28" s="72"/>
      <c r="G28" s="90">
        <f t="shared" si="2"/>
        <v>-39.249729381186867</v>
      </c>
      <c r="H28" s="91"/>
      <c r="I28" s="90">
        <f t="shared" si="4"/>
        <v>-32.213895480249121</v>
      </c>
      <c r="J28" s="32"/>
      <c r="K28" s="72">
        <v>3717.1382980000003</v>
      </c>
      <c r="L28" s="72"/>
      <c r="M28" s="90">
        <f t="shared" si="3"/>
        <v>-37.943680864737281</v>
      </c>
      <c r="N28" s="91"/>
      <c r="O28" s="90">
        <f t="shared" si="5"/>
        <v>-31.222679950051628</v>
      </c>
      <c r="P28" s="80"/>
      <c r="Q28" s="90">
        <v>-16.005024854738963</v>
      </c>
      <c r="R28" s="32"/>
      <c r="S28" s="71" t="s">
        <v>527</v>
      </c>
      <c r="T28" s="32"/>
      <c r="U28" s="220"/>
    </row>
    <row r="29" spans="1:21" ht="13.5" customHeight="1">
      <c r="A29" s="220"/>
      <c r="B29" s="32"/>
      <c r="C29" s="71" t="s">
        <v>331</v>
      </c>
      <c r="D29" s="32"/>
      <c r="E29" s="72">
        <v>4369.9490860000005</v>
      </c>
      <c r="F29" s="72"/>
      <c r="G29" s="90">
        <f t="shared" si="2"/>
        <v>-39.404697978383538</v>
      </c>
      <c r="H29" s="91"/>
      <c r="I29" s="90">
        <f t="shared" si="4"/>
        <v>6.2885431800150542</v>
      </c>
      <c r="J29" s="32"/>
      <c r="K29" s="72">
        <v>4195.5513420000007</v>
      </c>
      <c r="L29" s="72"/>
      <c r="M29" s="90">
        <f t="shared" si="3"/>
        <v>-34.126177762877035</v>
      </c>
      <c r="N29" s="91"/>
      <c r="O29" s="90">
        <f t="shared" si="5"/>
        <v>12.870466623676862</v>
      </c>
      <c r="P29" s="80"/>
      <c r="Q29" s="90">
        <v>-29.987546293538145</v>
      </c>
      <c r="R29" s="32"/>
      <c r="S29" s="71" t="s">
        <v>528</v>
      </c>
      <c r="T29" s="32"/>
      <c r="U29" s="220"/>
    </row>
    <row r="30" spans="1:21" ht="13.5" customHeight="1">
      <c r="A30" s="220"/>
      <c r="B30" s="32"/>
      <c r="C30" s="71" t="s">
        <v>332</v>
      </c>
      <c r="D30" s="32"/>
      <c r="E30" s="72">
        <v>5152.1336029999993</v>
      </c>
      <c r="F30" s="72"/>
      <c r="G30" s="90">
        <f t="shared" si="2"/>
        <v>-22.095965551695443</v>
      </c>
      <c r="H30" s="91"/>
      <c r="I30" s="90">
        <f t="shared" si="4"/>
        <v>17.899167738724515</v>
      </c>
      <c r="J30" s="32"/>
      <c r="K30" s="72">
        <v>4876.8800110000002</v>
      </c>
      <c r="L30" s="72"/>
      <c r="M30" s="90">
        <f t="shared" si="3"/>
        <v>-16.055347281277065</v>
      </c>
      <c r="N30" s="91"/>
      <c r="O30" s="90">
        <f t="shared" si="5"/>
        <v>16.239311915444546</v>
      </c>
      <c r="P30" s="80"/>
      <c r="Q30" s="90">
        <v>-33.795031243396863</v>
      </c>
      <c r="R30" s="32"/>
      <c r="S30" s="71" t="s">
        <v>529</v>
      </c>
      <c r="T30" s="32"/>
      <c r="U30" s="220"/>
    </row>
    <row r="31" spans="1:21" ht="13.5" customHeight="1">
      <c r="A31" s="220"/>
      <c r="B31" s="32"/>
      <c r="C31" s="71" t="s">
        <v>333</v>
      </c>
      <c r="D31" s="32"/>
      <c r="E31" s="72">
        <v>5823.0677859999996</v>
      </c>
      <c r="F31" s="72"/>
      <c r="G31" s="90">
        <f t="shared" si="2"/>
        <v>-19.842296864347801</v>
      </c>
      <c r="H31" s="91"/>
      <c r="I31" s="90">
        <f t="shared" si="4"/>
        <v>13.022453117468217</v>
      </c>
      <c r="J31" s="32"/>
      <c r="K31" s="72">
        <v>5425.2079789999998</v>
      </c>
      <c r="L31" s="72"/>
      <c r="M31" s="90">
        <f t="shared" si="3"/>
        <v>-15.420257209856075</v>
      </c>
      <c r="N31" s="91"/>
      <c r="O31" s="90">
        <f t="shared" si="5"/>
        <v>11.243417241417134</v>
      </c>
      <c r="P31" s="80"/>
      <c r="Q31" s="90">
        <v>-27.238465714595279</v>
      </c>
      <c r="R31" s="32"/>
      <c r="S31" s="71" t="s">
        <v>530</v>
      </c>
      <c r="T31" s="32"/>
      <c r="U31" s="220"/>
    </row>
    <row r="32" spans="1:21" ht="13.5" customHeight="1">
      <c r="A32" s="220"/>
      <c r="B32" s="32"/>
      <c r="C32" s="71" t="s">
        <v>334</v>
      </c>
      <c r="D32" s="32"/>
      <c r="E32" s="72">
        <v>4945.9118220000009</v>
      </c>
      <c r="F32" s="72"/>
      <c r="G32" s="90">
        <f t="shared" si="2"/>
        <v>-9.2099591712844671</v>
      </c>
      <c r="H32" s="91"/>
      <c r="I32" s="90">
        <f t="shared" si="4"/>
        <v>-15.063468196418455</v>
      </c>
      <c r="J32" s="32"/>
      <c r="K32" s="72">
        <v>4488.3511230000013</v>
      </c>
      <c r="L32" s="72"/>
      <c r="M32" s="90">
        <f t="shared" si="3"/>
        <v>-8.2711270588392267</v>
      </c>
      <c r="N32" s="91"/>
      <c r="O32" s="90">
        <f t="shared" si="5"/>
        <v>-17.268588773488531</v>
      </c>
      <c r="P32" s="80"/>
      <c r="Q32" s="90">
        <v>-17.616407382663681</v>
      </c>
      <c r="R32" s="32"/>
      <c r="S32" s="71" t="s">
        <v>531</v>
      </c>
      <c r="T32" s="32"/>
      <c r="U32" s="220"/>
    </row>
    <row r="33" spans="1:21" ht="13.5" customHeight="1">
      <c r="A33" s="220"/>
      <c r="B33" s="32"/>
      <c r="C33" s="71" t="s">
        <v>335</v>
      </c>
      <c r="D33" s="32"/>
      <c r="E33" s="72">
        <v>6155.4800109999996</v>
      </c>
      <c r="F33" s="72"/>
      <c r="G33" s="90">
        <f t="shared" si="2"/>
        <v>-8.4403991530043783</v>
      </c>
      <c r="H33" s="91"/>
      <c r="I33" s="90">
        <f t="shared" si="4"/>
        <v>24.455919000005139</v>
      </c>
      <c r="J33" s="32"/>
      <c r="K33" s="72">
        <v>5663.6564939999998</v>
      </c>
      <c r="L33" s="72"/>
      <c r="M33" s="90">
        <f t="shared" si="3"/>
        <v>-4.1431155304265133</v>
      </c>
      <c r="N33" s="91"/>
      <c r="O33" s="90">
        <f t="shared" si="5"/>
        <v>26.185682420817997</v>
      </c>
      <c r="P33" s="80"/>
      <c r="Q33" s="90">
        <v>-12.917950322810768</v>
      </c>
      <c r="R33" s="32"/>
      <c r="S33" s="71" t="s">
        <v>532</v>
      </c>
      <c r="T33" s="32"/>
      <c r="U33" s="220"/>
    </row>
    <row r="34" spans="1:21" ht="13.5" customHeight="1">
      <c r="A34" s="220"/>
      <c r="B34" s="32"/>
      <c r="C34" s="71" t="s">
        <v>336</v>
      </c>
      <c r="D34" s="32"/>
      <c r="E34" s="72">
        <v>6444.0985250000003</v>
      </c>
      <c r="F34" s="72"/>
      <c r="G34" s="90">
        <f t="shared" si="2"/>
        <v>-11.396066651755618</v>
      </c>
      <c r="H34" s="91"/>
      <c r="I34" s="90">
        <f t="shared" si="4"/>
        <v>4.6888059661347654</v>
      </c>
      <c r="J34" s="32"/>
      <c r="K34" s="72">
        <v>5966.4984630000017</v>
      </c>
      <c r="L34" s="72"/>
      <c r="M34" s="90">
        <f t="shared" si="3"/>
        <v>-8.5416012166932092</v>
      </c>
      <c r="N34" s="91"/>
      <c r="O34" s="90">
        <f t="shared" si="5"/>
        <v>5.3471104633698872</v>
      </c>
      <c r="P34" s="80"/>
      <c r="Q34" s="90">
        <v>-9.7615941682389433</v>
      </c>
      <c r="R34" s="32"/>
      <c r="S34" s="71" t="s">
        <v>533</v>
      </c>
      <c r="T34" s="32"/>
      <c r="U34" s="220"/>
    </row>
    <row r="35" spans="1:21" ht="13.5" customHeight="1">
      <c r="A35" s="220"/>
      <c r="B35" s="32"/>
      <c r="C35" s="71" t="s">
        <v>337</v>
      </c>
      <c r="D35" s="32"/>
      <c r="E35" s="72">
        <v>6113.6816630000012</v>
      </c>
      <c r="F35" s="72"/>
      <c r="G35" s="90">
        <f t="shared" si="2"/>
        <v>-11.749450562249081</v>
      </c>
      <c r="H35" s="91"/>
      <c r="I35" s="90">
        <f t="shared" si="4"/>
        <v>-5.127433429488093</v>
      </c>
      <c r="J35" s="32"/>
      <c r="K35" s="72">
        <v>5762.1722800000007</v>
      </c>
      <c r="L35" s="72"/>
      <c r="M35" s="90">
        <f t="shared" si="3"/>
        <v>-7.8687267875515943</v>
      </c>
      <c r="N35" s="91"/>
      <c r="O35" s="90">
        <f t="shared" si="5"/>
        <v>-3.4245577077927294</v>
      </c>
      <c r="P35" s="80"/>
      <c r="Q35" s="90">
        <v>-10.563385096617068</v>
      </c>
      <c r="R35" s="32"/>
      <c r="S35" s="71" t="s">
        <v>534</v>
      </c>
      <c r="T35" s="32"/>
      <c r="U35" s="220"/>
    </row>
    <row r="36" spans="1:21" ht="13.5" customHeight="1">
      <c r="A36" s="220"/>
      <c r="B36" s="32"/>
      <c r="C36" s="71" t="s">
        <v>338</v>
      </c>
      <c r="D36" s="32"/>
      <c r="E36" s="72">
        <v>5696.8335050000005</v>
      </c>
      <c r="F36" s="72"/>
      <c r="G36" s="90">
        <f t="shared" si="2"/>
        <v>-5.299216218380252</v>
      </c>
      <c r="H36" s="91"/>
      <c r="I36" s="90">
        <f t="shared" si="4"/>
        <v>-6.8182836624086178</v>
      </c>
      <c r="J36" s="32"/>
      <c r="K36" s="72">
        <v>5252.8547190000008</v>
      </c>
      <c r="L36" s="72"/>
      <c r="M36" s="90">
        <f t="shared" si="3"/>
        <v>-1.699155808019654</v>
      </c>
      <c r="N36" s="91"/>
      <c r="O36" s="90">
        <f t="shared" si="5"/>
        <v>-8.8389853036466235</v>
      </c>
      <c r="P36" s="80"/>
      <c r="Q36" s="90">
        <v>-9.7029585184736504</v>
      </c>
      <c r="R36" s="32"/>
      <c r="S36" s="71" t="s">
        <v>535</v>
      </c>
      <c r="T36" s="32"/>
      <c r="U36" s="220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0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0">
        <v>2021</v>
      </c>
    </row>
    <row r="39" spans="1:21" ht="13.5" customHeight="1">
      <c r="A39" s="220"/>
      <c r="B39" s="32"/>
      <c r="C39" s="71" t="s">
        <v>327</v>
      </c>
      <c r="D39" s="32"/>
      <c r="E39" s="72">
        <v>5503.0429729999987</v>
      </c>
      <c r="F39" s="72"/>
      <c r="G39" s="90">
        <f t="shared" ref="G39:G44" si="6">E39/E25*100-100</f>
        <v>-16.754618003508597</v>
      </c>
      <c r="H39" s="91"/>
      <c r="I39" s="90">
        <f>E39/E36*100-100</f>
        <v>-3.4017236387532677</v>
      </c>
      <c r="J39" s="32"/>
      <c r="K39" s="72">
        <v>5014.7188229999992</v>
      </c>
      <c r="L39" s="72"/>
      <c r="M39" s="90">
        <f t="shared" ref="M39:M44" si="7">K39/K25*100-100</f>
        <v>-12.193089068071984</v>
      </c>
      <c r="N39" s="91"/>
      <c r="O39" s="90">
        <f>K39/K36*100-100</f>
        <v>-4.5334567342714536</v>
      </c>
      <c r="P39" s="80"/>
      <c r="Q39" s="90">
        <v>-11.457190637499309</v>
      </c>
      <c r="R39" s="32"/>
      <c r="S39" s="71" t="s">
        <v>524</v>
      </c>
      <c r="T39" s="32"/>
      <c r="U39" s="220"/>
    </row>
    <row r="40" spans="1:21" ht="13.5" customHeight="1">
      <c r="A40" s="220"/>
      <c r="B40" s="32"/>
      <c r="C40" s="71" t="s">
        <v>328</v>
      </c>
      <c r="D40" s="32"/>
      <c r="E40" s="72">
        <v>5720.6071250000014</v>
      </c>
      <c r="F40" s="72"/>
      <c r="G40" s="90">
        <f t="shared" si="6"/>
        <v>-10.896521220273939</v>
      </c>
      <c r="H40" s="91"/>
      <c r="I40" s="90">
        <f t="shared" ref="I40:I44" si="8">E40/E39*100-100</f>
        <v>3.9535244966730971</v>
      </c>
      <c r="J40" s="32"/>
      <c r="K40" s="72">
        <v>5120.0283960000015</v>
      </c>
      <c r="L40" s="72"/>
      <c r="M40" s="90">
        <f t="shared" si="7"/>
        <v>-10.299767862097227</v>
      </c>
      <c r="N40" s="91"/>
      <c r="O40" s="90">
        <f t="shared" ref="O40:O44" si="9">K40/K39*100-100</f>
        <v>2.1000095262968728</v>
      </c>
      <c r="P40" s="80"/>
      <c r="Q40" s="90">
        <v>-11.161897829080615</v>
      </c>
      <c r="R40" s="32"/>
      <c r="S40" s="71" t="s">
        <v>525</v>
      </c>
      <c r="T40" s="32"/>
      <c r="U40" s="220"/>
    </row>
    <row r="41" spans="1:21" ht="13.5" customHeight="1">
      <c r="A41" s="220"/>
      <c r="B41" s="32"/>
      <c r="C41" s="71" t="s">
        <v>329</v>
      </c>
      <c r="D41" s="32"/>
      <c r="E41" s="72">
        <v>6922.7267110000003</v>
      </c>
      <c r="F41" s="72"/>
      <c r="G41" s="90">
        <f t="shared" si="6"/>
        <v>14.137391164351314</v>
      </c>
      <c r="H41" s="91"/>
      <c r="I41" s="90">
        <f t="shared" si="8"/>
        <v>21.013846253250577</v>
      </c>
      <c r="J41" s="32"/>
      <c r="K41" s="72">
        <v>6317.7220260000004</v>
      </c>
      <c r="L41" s="72"/>
      <c r="M41" s="90">
        <f t="shared" si="7"/>
        <v>16.895298192860039</v>
      </c>
      <c r="N41" s="91"/>
      <c r="O41" s="90">
        <f t="shared" si="9"/>
        <v>23.392323974915683</v>
      </c>
      <c r="P41" s="80"/>
      <c r="Q41" s="90">
        <v>-4.9732383370875937</v>
      </c>
      <c r="R41" s="32"/>
      <c r="S41" s="71" t="s">
        <v>526</v>
      </c>
      <c r="T41" s="32"/>
      <c r="U41" s="220"/>
    </row>
    <row r="42" spans="1:21" ht="13.5" customHeight="1">
      <c r="A42" s="220"/>
      <c r="B42" s="32"/>
      <c r="C42" s="71" t="s">
        <v>330</v>
      </c>
      <c r="D42" s="32"/>
      <c r="E42" s="72">
        <v>6652.8045940000011</v>
      </c>
      <c r="F42" s="72"/>
      <c r="G42" s="90">
        <f t="shared" si="6"/>
        <v>61.813534767020769</v>
      </c>
      <c r="H42" s="91"/>
      <c r="I42" s="90">
        <f t="shared" si="8"/>
        <v>-3.8990722625392777</v>
      </c>
      <c r="J42" s="32"/>
      <c r="K42" s="72">
        <v>6005.0864220000021</v>
      </c>
      <c r="L42" s="72"/>
      <c r="M42" s="90">
        <f t="shared" si="7"/>
        <v>61.551331712113836</v>
      </c>
      <c r="N42" s="91"/>
      <c r="O42" s="90">
        <f t="shared" si="9"/>
        <v>-4.9485495359462703</v>
      </c>
      <c r="P42" s="80"/>
      <c r="Q42" s="90">
        <v>16.263907846531907</v>
      </c>
      <c r="R42" s="32"/>
      <c r="S42" s="71" t="s">
        <v>527</v>
      </c>
      <c r="T42" s="32"/>
      <c r="U42" s="220"/>
    </row>
    <row r="43" spans="1:21" ht="13.5" customHeight="1">
      <c r="A43" s="220"/>
      <c r="B43" s="32"/>
      <c r="C43" s="71" t="s">
        <v>331</v>
      </c>
      <c r="D43" s="32"/>
      <c r="E43" s="72">
        <v>6681.5628099999994</v>
      </c>
      <c r="F43" s="72"/>
      <c r="G43" s="90">
        <f t="shared" si="6"/>
        <v>52.897955525516579</v>
      </c>
      <c r="H43" s="91"/>
      <c r="I43" s="90">
        <f t="shared" si="8"/>
        <v>0.43227206802278317</v>
      </c>
      <c r="J43" s="32"/>
      <c r="K43" s="72">
        <v>5965.6223209999998</v>
      </c>
      <c r="L43" s="72"/>
      <c r="M43" s="90">
        <f t="shared" si="7"/>
        <v>42.189234136656125</v>
      </c>
      <c r="N43" s="91"/>
      <c r="O43" s="90">
        <f t="shared" si="9"/>
        <v>-0.65717790264304199</v>
      </c>
      <c r="P43" s="80"/>
      <c r="Q43" s="90">
        <v>39.256474952408894</v>
      </c>
      <c r="R43" s="32"/>
      <c r="S43" s="71" t="s">
        <v>528</v>
      </c>
      <c r="T43" s="32"/>
      <c r="U43" s="220"/>
    </row>
    <row r="44" spans="1:21" ht="13.5" customHeight="1">
      <c r="A44" s="220"/>
      <c r="B44" s="32"/>
      <c r="C44" s="71" t="s">
        <v>332</v>
      </c>
      <c r="D44" s="32"/>
      <c r="E44" s="72">
        <v>6666.0285339999991</v>
      </c>
      <c r="F44" s="72"/>
      <c r="G44" s="90">
        <f t="shared" si="6"/>
        <v>29.383844590491293</v>
      </c>
      <c r="H44" s="91"/>
      <c r="I44" s="90">
        <f t="shared" si="8"/>
        <v>-0.23249464895773997</v>
      </c>
      <c r="J44" s="32"/>
      <c r="K44" s="72">
        <v>6048.5704869999981</v>
      </c>
      <c r="L44" s="72"/>
      <c r="M44" s="90">
        <f t="shared" si="7"/>
        <v>24.025411192344336</v>
      </c>
      <c r="N44" s="91"/>
      <c r="O44" s="90">
        <f t="shared" si="9"/>
        <v>1.3904360942865281</v>
      </c>
      <c r="P44" s="80"/>
      <c r="Q44" s="90">
        <v>46.700544108155299</v>
      </c>
      <c r="R44" s="32"/>
      <c r="S44" s="71" t="s">
        <v>529</v>
      </c>
      <c r="T44" s="32"/>
      <c r="U44" s="220"/>
    </row>
    <row r="45" spans="1:21" ht="6.75" customHeight="1" thickBot="1">
      <c r="A45" s="7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3"/>
      <c r="R45" s="93"/>
      <c r="S45" s="93"/>
      <c r="T45" s="93"/>
      <c r="U45" s="74"/>
    </row>
    <row r="46" spans="1:21" ht="13.5" thickTop="1"/>
  </sheetData>
  <mergeCells count="18">
    <mergeCell ref="Y10:Z10"/>
    <mergeCell ref="S4:S8"/>
    <mergeCell ref="U4:U8"/>
    <mergeCell ref="U10:U22"/>
    <mergeCell ref="U24:U36"/>
    <mergeCell ref="U38:U44"/>
    <mergeCell ref="A1:U1"/>
    <mergeCell ref="A38:A44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7"/>
  <sheetViews>
    <sheetView showGridLines="0" zoomScale="90" zoomScaleNormal="90" workbookViewId="0">
      <selection sqref="A1:AQ1"/>
    </sheetView>
  </sheetViews>
  <sheetFormatPr defaultRowHeight="12.75"/>
  <cols>
    <col min="1" max="1" width="11.7109375" style="9" customWidth="1"/>
    <col min="2" max="2" width="0.5703125" style="9" customWidth="1"/>
    <col min="3" max="3" width="8" style="9" customWidth="1"/>
    <col min="4" max="4" width="0.5703125" style="9" customWidth="1"/>
    <col min="5" max="5" width="8" style="9" customWidth="1"/>
    <col min="6" max="6" width="0.5703125" style="9" customWidth="1"/>
    <col min="7" max="7" width="10.85546875" style="9" customWidth="1"/>
    <col min="8" max="8" width="0.5703125" style="9" customWidth="1"/>
    <col min="9" max="9" width="10.85546875" style="9" customWidth="1"/>
    <col min="10" max="10" width="0.5703125" style="9" customWidth="1"/>
    <col min="11" max="11" width="8" style="9" customWidth="1"/>
    <col min="12" max="12" width="0.5703125" style="9" customWidth="1"/>
    <col min="13" max="13" width="8" style="9" customWidth="1"/>
    <col min="14" max="14" width="0.5703125" style="9" customWidth="1"/>
    <col min="15" max="15" width="10.85546875" style="9" customWidth="1"/>
    <col min="16" max="16" width="0.5703125" style="9" customWidth="1"/>
    <col min="17" max="17" width="10.85546875" style="9" customWidth="1"/>
    <col min="18" max="18" width="0.5703125" style="9" customWidth="1"/>
    <col min="19" max="19" width="8" style="9" customWidth="1"/>
    <col min="20" max="20" width="0.5703125" style="9" customWidth="1"/>
    <col min="21" max="21" width="8" style="9" customWidth="1"/>
    <col min="22" max="22" width="0.5703125" style="9" customWidth="1"/>
    <col min="23" max="23" width="10.85546875" style="9" customWidth="1"/>
    <col min="24" max="24" width="0.5703125" style="9" customWidth="1"/>
    <col min="25" max="25" width="10.85546875" style="9" customWidth="1"/>
    <col min="26" max="26" width="0.5703125" style="9" customWidth="1"/>
    <col min="27" max="27" width="8" style="9" customWidth="1"/>
    <col min="28" max="28" width="0.5703125" style="9" customWidth="1"/>
    <col min="29" max="29" width="8" style="9" customWidth="1"/>
    <col min="30" max="30" width="0.5703125" style="9" customWidth="1"/>
    <col min="31" max="31" width="10.85546875" style="9" customWidth="1"/>
    <col min="32" max="32" width="0.5703125" style="9" customWidth="1"/>
    <col min="33" max="33" width="10.85546875" style="9" customWidth="1"/>
    <col min="34" max="34" width="0.5703125" style="9" customWidth="1"/>
    <col min="35" max="35" width="8" style="9" customWidth="1"/>
    <col min="36" max="36" width="0.5703125" style="9" customWidth="1"/>
    <col min="37" max="37" width="8" style="9" customWidth="1"/>
    <col min="38" max="38" width="0.5703125" style="9" customWidth="1"/>
    <col min="39" max="39" width="10.85546875" style="9" customWidth="1"/>
    <col min="40" max="40" width="0.5703125" style="9" customWidth="1"/>
    <col min="41" max="41" width="10.85546875" style="9" customWidth="1"/>
    <col min="42" max="42" width="0.5703125" style="9" customWidth="1"/>
    <col min="43" max="43" width="11.7109375" style="9" customWidth="1"/>
    <col min="44" max="16384" width="9.140625" style="9"/>
  </cols>
  <sheetData>
    <row r="1" spans="1:46" ht="14.25" customHeight="1">
      <c r="A1" s="219" t="s">
        <v>357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6" ht="14.25" customHeight="1">
      <c r="A2" s="219" t="s">
        <v>538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7" t="s">
        <v>651</v>
      </c>
      <c r="D5" s="218"/>
      <c r="E5" s="218"/>
      <c r="F5" s="218"/>
      <c r="G5" s="218"/>
      <c r="H5" s="218"/>
      <c r="I5" s="218"/>
      <c r="J5" s="63"/>
      <c r="K5" s="217" t="s">
        <v>652</v>
      </c>
      <c r="L5" s="218"/>
      <c r="M5" s="218"/>
      <c r="N5" s="218"/>
      <c r="O5" s="218"/>
      <c r="P5" s="218"/>
      <c r="Q5" s="218"/>
      <c r="R5" s="63"/>
      <c r="S5" s="217" t="s">
        <v>653</v>
      </c>
      <c r="T5" s="218"/>
      <c r="U5" s="218"/>
      <c r="V5" s="218"/>
      <c r="W5" s="218"/>
      <c r="X5" s="218"/>
      <c r="Y5" s="218"/>
      <c r="Z5" s="63"/>
      <c r="AA5" s="217" t="s">
        <v>654</v>
      </c>
      <c r="AB5" s="218"/>
      <c r="AC5" s="218"/>
      <c r="AD5" s="218"/>
      <c r="AE5" s="218"/>
      <c r="AF5" s="218"/>
      <c r="AG5" s="218"/>
      <c r="AH5" s="63"/>
      <c r="AI5" s="217" t="s">
        <v>655</v>
      </c>
      <c r="AJ5" s="218"/>
      <c r="AK5" s="218"/>
      <c r="AL5" s="218"/>
      <c r="AM5" s="218"/>
      <c r="AN5" s="218"/>
      <c r="AO5" s="218"/>
      <c r="AP5" s="63"/>
      <c r="AQ5" s="215" t="s">
        <v>523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53786.304932999999</v>
      </c>
      <c r="D13" s="68"/>
      <c r="E13" s="67">
        <f>SUM(E14:E25)</f>
        <v>31183.891335</v>
      </c>
      <c r="F13" s="68"/>
      <c r="G13" s="69"/>
      <c r="H13" s="68"/>
      <c r="I13" s="68"/>
      <c r="J13" s="68"/>
      <c r="K13" s="67">
        <f>SUM(K14:K25)</f>
        <v>41456.690540000011</v>
      </c>
      <c r="L13" s="68"/>
      <c r="M13" s="67">
        <f>SUM(M14:M25)</f>
        <v>23949.817981</v>
      </c>
      <c r="N13" s="68"/>
      <c r="O13" s="69"/>
      <c r="P13" s="68"/>
      <c r="Q13" s="68"/>
      <c r="R13" s="68"/>
      <c r="S13" s="67">
        <f>SUM(S14:S25)</f>
        <v>12329.614393000002</v>
      </c>
      <c r="T13" s="68"/>
      <c r="U13" s="67">
        <f>SUM(U14:U25)</f>
        <v>7234.0733540000001</v>
      </c>
      <c r="V13" s="68"/>
      <c r="W13" s="69"/>
      <c r="X13" s="68"/>
      <c r="Y13" s="68"/>
      <c r="Z13" s="68"/>
      <c r="AA13" s="67">
        <f>SUM(AA14:AA25)</f>
        <v>38392.435136000007</v>
      </c>
      <c r="AB13" s="68"/>
      <c r="AC13" s="67">
        <f>SUM(AC14:AC25)</f>
        <v>22331.804707000003</v>
      </c>
      <c r="AD13" s="68"/>
      <c r="AE13" s="69"/>
      <c r="AF13" s="68"/>
      <c r="AG13" s="68"/>
      <c r="AH13" s="68"/>
      <c r="AI13" s="67">
        <f>SUM(AI14:AI25)</f>
        <v>15393.869797000001</v>
      </c>
      <c r="AJ13" s="68"/>
      <c r="AK13" s="67">
        <f>SUM(AK14:AK25)</f>
        <v>8852.0866279999991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5146.4090990000004</v>
      </c>
      <c r="D14" s="72"/>
      <c r="E14" s="72">
        <f>M14+U14</f>
        <v>4604.6227799999997</v>
      </c>
      <c r="F14" s="32"/>
      <c r="G14" s="37">
        <f>E14/C14*100-100</f>
        <v>-10.527463102481988</v>
      </c>
      <c r="H14" s="72"/>
      <c r="I14" s="37">
        <f>E14/C25*100-100</f>
        <v>8.3213491249969849</v>
      </c>
      <c r="J14" s="32"/>
      <c r="K14" s="72">
        <v>3991.9778920000008</v>
      </c>
      <c r="L14" s="72"/>
      <c r="M14" s="72">
        <v>3666.8692689999993</v>
      </c>
      <c r="N14" s="32"/>
      <c r="O14" s="37">
        <f>M14/K14*100-100</f>
        <v>-8.1440486845261546</v>
      </c>
      <c r="P14" s="72"/>
      <c r="Q14" s="37">
        <f>M14/K25*100-100</f>
        <v>16.383365152723357</v>
      </c>
      <c r="R14" s="32"/>
      <c r="S14" s="72">
        <v>1154.4312070000001</v>
      </c>
      <c r="T14" s="72"/>
      <c r="U14" s="72">
        <v>937.75351100000023</v>
      </c>
      <c r="V14" s="32"/>
      <c r="W14" s="37">
        <f>U14/S14*100-100</f>
        <v>-18.769216795782611</v>
      </c>
      <c r="X14" s="72"/>
      <c r="Y14" s="37">
        <f>U14/S25*100-100</f>
        <v>-14.765927827077363</v>
      </c>
      <c r="Z14" s="32"/>
      <c r="AA14" s="72">
        <v>3697.084041000001</v>
      </c>
      <c r="AB14" s="72"/>
      <c r="AC14" s="72">
        <v>3412.5274939999995</v>
      </c>
      <c r="AD14" s="32"/>
      <c r="AE14" s="37">
        <f>AC14/AA14*100-100</f>
        <v>-7.6967832985217655</v>
      </c>
      <c r="AF14" s="72"/>
      <c r="AG14" s="37">
        <f>AC14/AA25*100-100</f>
        <v>17.649092882639891</v>
      </c>
      <c r="AH14" s="32"/>
      <c r="AI14" s="72">
        <v>1449.3250580000001</v>
      </c>
      <c r="AJ14" s="72"/>
      <c r="AK14" s="72">
        <v>1192.0952860000002</v>
      </c>
      <c r="AL14" s="32"/>
      <c r="AM14" s="37">
        <f>AK14/AI14*100-100</f>
        <v>-17.748245680300641</v>
      </c>
      <c r="AN14" s="72"/>
      <c r="AO14" s="37">
        <f>AK14/AI25*100-100</f>
        <v>-11.715810082637375</v>
      </c>
      <c r="AP14" s="32"/>
      <c r="AQ14" s="73" t="s">
        <v>524</v>
      </c>
    </row>
    <row r="15" spans="1:46" ht="13.5" customHeight="1">
      <c r="A15" s="71" t="s">
        <v>328</v>
      </c>
      <c r="B15" s="32"/>
      <c r="C15" s="72">
        <f t="shared" ref="C15:C25" si="0">K15+S15</f>
        <v>4876.0079610000012</v>
      </c>
      <c r="D15" s="72"/>
      <c r="E15" s="72">
        <f t="shared" ref="E15:E25" si="1">M15+U15</f>
        <v>4978.6996230000004</v>
      </c>
      <c r="F15" s="32"/>
      <c r="G15" s="37">
        <f t="shared" ref="G15:G25" si="2">E15/C15*100-100</f>
        <v>2.1060601791744915</v>
      </c>
      <c r="H15" s="72"/>
      <c r="I15" s="37">
        <f t="shared" ref="I15:I25" si="3">E15/E14*100-100</f>
        <v>8.1239411103291417</v>
      </c>
      <c r="J15" s="32"/>
      <c r="K15" s="72">
        <v>3838.2823140000005</v>
      </c>
      <c r="L15" s="72"/>
      <c r="M15" s="72">
        <v>3808.9945740000003</v>
      </c>
      <c r="N15" s="32"/>
      <c r="O15" s="37">
        <f t="shared" ref="O15:O25" si="4">M15/K15*100-100</f>
        <v>-0.76304288231155226</v>
      </c>
      <c r="P15" s="72"/>
      <c r="Q15" s="37">
        <f t="shared" ref="Q15:Q25" si="5">M15/M14*100-100</f>
        <v>3.8759305165727937</v>
      </c>
      <c r="R15" s="32"/>
      <c r="S15" s="72">
        <v>1037.7256470000002</v>
      </c>
      <c r="T15" s="72"/>
      <c r="U15" s="72">
        <v>1169.7050489999997</v>
      </c>
      <c r="V15" s="32"/>
      <c r="W15" s="37">
        <f t="shared" ref="W15:W25" si="6">U15/S15*100-100</f>
        <v>12.71814013477875</v>
      </c>
      <c r="X15" s="72"/>
      <c r="Y15" s="37">
        <f t="shared" ref="Y15:Y25" si="7">U15/U14*100-100</f>
        <v>24.734808804144208</v>
      </c>
      <c r="Z15" s="32"/>
      <c r="AA15" s="72">
        <v>3546.7074230000007</v>
      </c>
      <c r="AB15" s="72"/>
      <c r="AC15" s="72">
        <v>3563.3942650000004</v>
      </c>
      <c r="AD15" s="32"/>
      <c r="AE15" s="37">
        <f t="shared" ref="AE15:AE25" si="8">AC15/AA15*100-100</f>
        <v>0.47048825882245637</v>
      </c>
      <c r="AF15" s="72"/>
      <c r="AG15" s="37">
        <f t="shared" ref="AG15:AG25" si="9">AC15/AC14*100-100</f>
        <v>4.4209686593077606</v>
      </c>
      <c r="AH15" s="32"/>
      <c r="AI15" s="72">
        <v>1329.3005380000002</v>
      </c>
      <c r="AJ15" s="72"/>
      <c r="AK15" s="72">
        <v>1415.3053579999996</v>
      </c>
      <c r="AL15" s="32"/>
      <c r="AM15" s="37">
        <f t="shared" ref="AM15:AM25" si="10">AK15/AI15*100-100</f>
        <v>6.4699304289305388</v>
      </c>
      <c r="AN15" s="72"/>
      <c r="AO15" s="37">
        <f t="shared" ref="AO15:AO25" si="11">AK15/AK14*100-100</f>
        <v>18.724180409182452</v>
      </c>
      <c r="AP15" s="32"/>
      <c r="AQ15" s="73" t="s">
        <v>525</v>
      </c>
    </row>
    <row r="16" spans="1:46" ht="13.5" customHeight="1">
      <c r="A16" s="71" t="s">
        <v>329</v>
      </c>
      <c r="B16" s="32"/>
      <c r="C16" s="72">
        <f t="shared" si="0"/>
        <v>4508.7815109999992</v>
      </c>
      <c r="D16" s="72"/>
      <c r="E16" s="72">
        <f t="shared" si="1"/>
        <v>5828.3297929999999</v>
      </c>
      <c r="F16" s="32"/>
      <c r="G16" s="37">
        <f t="shared" si="2"/>
        <v>29.266183752322462</v>
      </c>
      <c r="H16" s="72"/>
      <c r="I16" s="37">
        <f t="shared" si="3"/>
        <v>17.065302876979757</v>
      </c>
      <c r="J16" s="32"/>
      <c r="K16" s="72">
        <v>3384.9053599999997</v>
      </c>
      <c r="L16" s="72"/>
      <c r="M16" s="72">
        <v>4419.8594460000004</v>
      </c>
      <c r="N16" s="32"/>
      <c r="O16" s="37">
        <f t="shared" si="4"/>
        <v>30.575569356538836</v>
      </c>
      <c r="P16" s="72"/>
      <c r="Q16" s="37">
        <f t="shared" si="5"/>
        <v>16.037430879259645</v>
      </c>
      <c r="R16" s="32"/>
      <c r="S16" s="72">
        <v>1123.8761509999997</v>
      </c>
      <c r="T16" s="72"/>
      <c r="U16" s="72">
        <v>1408.4703469999995</v>
      </c>
      <c r="V16" s="32"/>
      <c r="W16" s="37">
        <f t="shared" si="6"/>
        <v>25.322558517393063</v>
      </c>
      <c r="X16" s="72"/>
      <c r="Y16" s="37">
        <f t="shared" si="7"/>
        <v>20.41243629786193</v>
      </c>
      <c r="Z16" s="32"/>
      <c r="AA16" s="72">
        <v>3134.8690919999999</v>
      </c>
      <c r="AB16" s="72"/>
      <c r="AC16" s="72">
        <v>4106.8383120000008</v>
      </c>
      <c r="AD16" s="32"/>
      <c r="AE16" s="37">
        <f t="shared" si="8"/>
        <v>31.005097548743237</v>
      </c>
      <c r="AF16" s="72"/>
      <c r="AG16" s="37">
        <f t="shared" si="9"/>
        <v>15.250741472470793</v>
      </c>
      <c r="AH16" s="32"/>
      <c r="AI16" s="72">
        <v>1373.9124189999998</v>
      </c>
      <c r="AJ16" s="72"/>
      <c r="AK16" s="72">
        <v>1721.4914809999996</v>
      </c>
      <c r="AL16" s="32"/>
      <c r="AM16" s="37">
        <f t="shared" si="10"/>
        <v>25.298487530448611</v>
      </c>
      <c r="AN16" s="72"/>
      <c r="AO16" s="37">
        <f t="shared" si="11"/>
        <v>21.633926648357971</v>
      </c>
      <c r="AP16" s="32"/>
      <c r="AQ16" s="73" t="s">
        <v>526</v>
      </c>
    </row>
    <row r="17" spans="1:43" ht="13.5" customHeight="1">
      <c r="A17" s="71" t="s">
        <v>330</v>
      </c>
      <c r="B17" s="32"/>
      <c r="C17" s="72">
        <f t="shared" si="0"/>
        <v>2926.2735120000002</v>
      </c>
      <c r="D17" s="72"/>
      <c r="E17" s="72">
        <f t="shared" si="1"/>
        <v>5323.5463319999999</v>
      </c>
      <c r="F17" s="32"/>
      <c r="G17" s="37">
        <f t="shared" si="2"/>
        <v>81.922377049490223</v>
      </c>
      <c r="H17" s="72"/>
      <c r="I17" s="37">
        <f t="shared" si="3"/>
        <v>-8.660859610351153</v>
      </c>
      <c r="J17" s="32"/>
      <c r="K17" s="72">
        <v>2111.8739670000004</v>
      </c>
      <c r="L17" s="72"/>
      <c r="M17" s="72">
        <v>4058.4624390000004</v>
      </c>
      <c r="N17" s="32"/>
      <c r="O17" s="37">
        <f t="shared" si="4"/>
        <v>92.173515201061207</v>
      </c>
      <c r="P17" s="72"/>
      <c r="Q17" s="37">
        <f t="shared" si="5"/>
        <v>-8.1766628874831468</v>
      </c>
      <c r="R17" s="32"/>
      <c r="S17" s="72">
        <v>814.39954499999988</v>
      </c>
      <c r="T17" s="72"/>
      <c r="U17" s="72">
        <v>1265.083893</v>
      </c>
      <c r="V17" s="32"/>
      <c r="W17" s="37">
        <f t="shared" si="6"/>
        <v>55.339464611316828</v>
      </c>
      <c r="X17" s="72"/>
      <c r="Y17" s="37">
        <f t="shared" si="7"/>
        <v>-10.180296255821673</v>
      </c>
      <c r="Z17" s="32"/>
      <c r="AA17" s="72">
        <v>1944.9905230000004</v>
      </c>
      <c r="AB17" s="72"/>
      <c r="AC17" s="72">
        <v>3763.7960330000005</v>
      </c>
      <c r="AD17" s="32"/>
      <c r="AE17" s="37">
        <f t="shared" si="8"/>
        <v>93.512307051996856</v>
      </c>
      <c r="AF17" s="72"/>
      <c r="AG17" s="37">
        <f t="shared" si="9"/>
        <v>-8.3529531220561068</v>
      </c>
      <c r="AH17" s="32"/>
      <c r="AI17" s="72">
        <v>981.28298899999982</v>
      </c>
      <c r="AJ17" s="72"/>
      <c r="AK17" s="72">
        <v>1559.750299</v>
      </c>
      <c r="AL17" s="32"/>
      <c r="AM17" s="37">
        <f t="shared" si="10"/>
        <v>58.950100682933595</v>
      </c>
      <c r="AN17" s="72"/>
      <c r="AO17" s="37">
        <f t="shared" si="11"/>
        <v>-9.3954099561413784</v>
      </c>
      <c r="AP17" s="32"/>
      <c r="AQ17" s="73" t="s">
        <v>527</v>
      </c>
    </row>
    <row r="18" spans="1:43" ht="13.5" customHeight="1">
      <c r="A18" s="71" t="s">
        <v>331</v>
      </c>
      <c r="B18" s="32"/>
      <c r="C18" s="72">
        <f t="shared" si="0"/>
        <v>3423.2102460000001</v>
      </c>
      <c r="D18" s="72"/>
      <c r="E18" s="72">
        <f t="shared" si="1"/>
        <v>5306.1498010000005</v>
      </c>
      <c r="F18" s="32"/>
      <c r="G18" s="37">
        <f t="shared" si="2"/>
        <v>55.005080602344066</v>
      </c>
      <c r="H18" s="72"/>
      <c r="I18" s="37">
        <f t="shared" si="3"/>
        <v>-0.3267846265454466</v>
      </c>
      <c r="J18" s="32"/>
      <c r="K18" s="72">
        <v>2658.0246720000005</v>
      </c>
      <c r="L18" s="72"/>
      <c r="M18" s="72">
        <v>4045.6735670000007</v>
      </c>
      <c r="N18" s="32"/>
      <c r="O18" s="37">
        <f t="shared" si="4"/>
        <v>52.206020117784675</v>
      </c>
      <c r="P18" s="72"/>
      <c r="Q18" s="37">
        <f t="shared" si="5"/>
        <v>-0.31511618481680159</v>
      </c>
      <c r="R18" s="32"/>
      <c r="S18" s="72">
        <v>765.18557399999963</v>
      </c>
      <c r="T18" s="72"/>
      <c r="U18" s="72">
        <v>1260.4762339999997</v>
      </c>
      <c r="V18" s="32"/>
      <c r="W18" s="37">
        <f t="shared" si="6"/>
        <v>64.728175338025949</v>
      </c>
      <c r="X18" s="72"/>
      <c r="Y18" s="37">
        <f t="shared" si="7"/>
        <v>-0.36421766378462905</v>
      </c>
      <c r="Z18" s="32"/>
      <c r="AA18" s="72">
        <v>2486.8873180000005</v>
      </c>
      <c r="AB18" s="72"/>
      <c r="AC18" s="72">
        <v>3789.1352730000008</v>
      </c>
      <c r="AD18" s="32"/>
      <c r="AE18" s="37">
        <f t="shared" si="8"/>
        <v>52.364574203840164</v>
      </c>
      <c r="AF18" s="72"/>
      <c r="AG18" s="37">
        <f t="shared" si="9"/>
        <v>0.67323626938953396</v>
      </c>
      <c r="AH18" s="32"/>
      <c r="AI18" s="72">
        <v>936.32292799999959</v>
      </c>
      <c r="AJ18" s="72"/>
      <c r="AK18" s="72">
        <v>1517.0145279999999</v>
      </c>
      <c r="AL18" s="32"/>
      <c r="AM18" s="37">
        <f t="shared" si="10"/>
        <v>62.018304009746572</v>
      </c>
      <c r="AN18" s="72"/>
      <c r="AO18" s="37">
        <f t="shared" si="11"/>
        <v>-2.7399110631617987</v>
      </c>
      <c r="AP18" s="32"/>
      <c r="AQ18" s="73" t="s">
        <v>528</v>
      </c>
    </row>
    <row r="19" spans="1:43" ht="13.5" customHeight="1">
      <c r="A19" s="71" t="s">
        <v>332</v>
      </c>
      <c r="B19" s="32"/>
      <c r="C19" s="72">
        <f t="shared" si="0"/>
        <v>4237.2236980000007</v>
      </c>
      <c r="D19" s="72"/>
      <c r="E19" s="72">
        <f t="shared" si="1"/>
        <v>5142.5430059999999</v>
      </c>
      <c r="F19" s="32"/>
      <c r="G19" s="37">
        <f t="shared" si="2"/>
        <v>21.365860585253401</v>
      </c>
      <c r="H19" s="72"/>
      <c r="I19" s="37">
        <f t="shared" si="3"/>
        <v>-3.0833429348181483</v>
      </c>
      <c r="J19" s="32"/>
      <c r="K19" s="72">
        <v>3344.1942650000005</v>
      </c>
      <c r="L19" s="72"/>
      <c r="M19" s="72">
        <v>3949.9586859999999</v>
      </c>
      <c r="N19" s="32"/>
      <c r="O19" s="37">
        <f t="shared" si="4"/>
        <v>18.113912440430525</v>
      </c>
      <c r="P19" s="72"/>
      <c r="Q19" s="37">
        <f t="shared" si="5"/>
        <v>-2.3658577345620273</v>
      </c>
      <c r="R19" s="32"/>
      <c r="S19" s="72">
        <v>893.02943300000015</v>
      </c>
      <c r="T19" s="72"/>
      <c r="U19" s="72">
        <v>1192.5843200000004</v>
      </c>
      <c r="V19" s="32"/>
      <c r="W19" s="37">
        <f t="shared" si="6"/>
        <v>33.543674590174476</v>
      </c>
      <c r="X19" s="72"/>
      <c r="Y19" s="37">
        <f t="shared" si="7"/>
        <v>-5.3862113516056525</v>
      </c>
      <c r="Z19" s="32"/>
      <c r="AA19" s="72">
        <v>3122.3628700000004</v>
      </c>
      <c r="AB19" s="72"/>
      <c r="AC19" s="72">
        <v>3696.1133299999997</v>
      </c>
      <c r="AD19" s="32"/>
      <c r="AE19" s="37">
        <f t="shared" si="8"/>
        <v>18.375521484471122</v>
      </c>
      <c r="AF19" s="72"/>
      <c r="AG19" s="37">
        <f t="shared" si="9"/>
        <v>-2.4549649536885596</v>
      </c>
      <c r="AH19" s="32"/>
      <c r="AI19" s="72">
        <v>1114.8608280000001</v>
      </c>
      <c r="AJ19" s="72"/>
      <c r="AK19" s="72">
        <v>1446.4296760000004</v>
      </c>
      <c r="AL19" s="32"/>
      <c r="AM19" s="37">
        <f t="shared" si="10"/>
        <v>29.740828601433321</v>
      </c>
      <c r="AN19" s="72"/>
      <c r="AO19" s="37">
        <f t="shared" si="11"/>
        <v>-4.6528791054530672</v>
      </c>
      <c r="AP19" s="32"/>
      <c r="AQ19" s="73" t="s">
        <v>529</v>
      </c>
    </row>
    <row r="20" spans="1:43" ht="13.5" customHeight="1">
      <c r="A20" s="71" t="s">
        <v>333</v>
      </c>
      <c r="B20" s="32"/>
      <c r="C20" s="72">
        <f t="shared" si="0"/>
        <v>5028.7653180000007</v>
      </c>
      <c r="D20" s="72"/>
      <c r="E20" s="72"/>
      <c r="F20" s="32"/>
      <c r="G20" s="37"/>
      <c r="H20" s="72"/>
      <c r="I20" s="37"/>
      <c r="J20" s="32"/>
      <c r="K20" s="72">
        <v>3900.022551</v>
      </c>
      <c r="L20" s="72"/>
      <c r="M20" s="72"/>
      <c r="N20" s="32"/>
      <c r="O20" s="37"/>
      <c r="P20" s="72"/>
      <c r="Q20" s="37"/>
      <c r="R20" s="32"/>
      <c r="S20" s="72">
        <v>1128.7427670000004</v>
      </c>
      <c r="T20" s="72"/>
      <c r="U20" s="72"/>
      <c r="V20" s="32"/>
      <c r="W20" s="37"/>
      <c r="X20" s="72"/>
      <c r="Y20" s="37"/>
      <c r="Z20" s="32"/>
      <c r="AA20" s="72">
        <v>3655.2523470000001</v>
      </c>
      <c r="AB20" s="72"/>
      <c r="AC20" s="72"/>
      <c r="AD20" s="32"/>
      <c r="AE20" s="37"/>
      <c r="AF20" s="72"/>
      <c r="AG20" s="37"/>
      <c r="AH20" s="32"/>
      <c r="AI20" s="72">
        <v>1373.5129710000003</v>
      </c>
      <c r="AJ20" s="72"/>
      <c r="AK20" s="72"/>
      <c r="AL20" s="32"/>
      <c r="AM20" s="37"/>
      <c r="AN20" s="72"/>
      <c r="AO20" s="37"/>
      <c r="AP20" s="32"/>
      <c r="AQ20" s="73" t="s">
        <v>530</v>
      </c>
    </row>
    <row r="21" spans="1:43" ht="13.5" customHeight="1">
      <c r="A21" s="71" t="s">
        <v>334</v>
      </c>
      <c r="B21" s="32"/>
      <c r="C21" s="72">
        <f t="shared" si="0"/>
        <v>3737.7648949999989</v>
      </c>
      <c r="D21" s="72"/>
      <c r="E21" s="72"/>
      <c r="F21" s="32"/>
      <c r="G21" s="37"/>
      <c r="H21" s="72"/>
      <c r="I21" s="37"/>
      <c r="J21" s="32"/>
      <c r="K21" s="72">
        <v>2823.6536169999995</v>
      </c>
      <c r="L21" s="72"/>
      <c r="M21" s="72"/>
      <c r="N21" s="32"/>
      <c r="O21" s="37"/>
      <c r="P21" s="72"/>
      <c r="Q21" s="37"/>
      <c r="R21" s="32"/>
      <c r="S21" s="72">
        <v>914.11127799999952</v>
      </c>
      <c r="T21" s="72"/>
      <c r="U21" s="72"/>
      <c r="V21" s="32"/>
      <c r="W21" s="37"/>
      <c r="X21" s="72"/>
      <c r="Y21" s="37"/>
      <c r="Z21" s="32"/>
      <c r="AA21" s="72">
        <v>2624.2750859999996</v>
      </c>
      <c r="AB21" s="72"/>
      <c r="AC21" s="72"/>
      <c r="AD21" s="32"/>
      <c r="AE21" s="37"/>
      <c r="AF21" s="72"/>
      <c r="AG21" s="37"/>
      <c r="AH21" s="32"/>
      <c r="AI21" s="72">
        <v>1113.4898089999995</v>
      </c>
      <c r="AJ21" s="72"/>
      <c r="AK21" s="72"/>
      <c r="AL21" s="32"/>
      <c r="AM21" s="37"/>
      <c r="AN21" s="72"/>
      <c r="AO21" s="37"/>
      <c r="AP21" s="32"/>
      <c r="AQ21" s="73" t="s">
        <v>531</v>
      </c>
    </row>
    <row r="22" spans="1:43" ht="13.5" customHeight="1">
      <c r="A22" s="71" t="s">
        <v>335</v>
      </c>
      <c r="B22" s="32"/>
      <c r="C22" s="72">
        <f t="shared" si="0"/>
        <v>5006.200777</v>
      </c>
      <c r="D22" s="72"/>
      <c r="E22" s="72"/>
      <c r="F22" s="32"/>
      <c r="G22" s="37"/>
      <c r="H22" s="72"/>
      <c r="I22" s="37"/>
      <c r="J22" s="32"/>
      <c r="K22" s="72">
        <v>3936.1800360000002</v>
      </c>
      <c r="L22" s="72"/>
      <c r="M22" s="72"/>
      <c r="N22" s="32"/>
      <c r="O22" s="37"/>
      <c r="P22" s="72"/>
      <c r="Q22" s="37"/>
      <c r="R22" s="32"/>
      <c r="S22" s="72">
        <v>1070.020741</v>
      </c>
      <c r="T22" s="72"/>
      <c r="U22" s="72"/>
      <c r="V22" s="32"/>
      <c r="W22" s="37"/>
      <c r="X22" s="72"/>
      <c r="Y22" s="37"/>
      <c r="Z22" s="32"/>
      <c r="AA22" s="72">
        <v>3631.4040610000002</v>
      </c>
      <c r="AB22" s="72"/>
      <c r="AC22" s="72"/>
      <c r="AD22" s="32"/>
      <c r="AE22" s="37"/>
      <c r="AF22" s="72"/>
      <c r="AG22" s="37"/>
      <c r="AH22" s="32"/>
      <c r="AI22" s="72">
        <v>1374.7967160000001</v>
      </c>
      <c r="AJ22" s="72"/>
      <c r="AK22" s="72"/>
      <c r="AL22" s="32"/>
      <c r="AM22" s="37"/>
      <c r="AN22" s="72"/>
      <c r="AO22" s="37"/>
      <c r="AP22" s="32"/>
      <c r="AQ22" s="73" t="s">
        <v>532</v>
      </c>
    </row>
    <row r="23" spans="1:43" ht="13.5" customHeight="1">
      <c r="A23" s="71" t="s">
        <v>336</v>
      </c>
      <c r="B23" s="32"/>
      <c r="C23" s="72">
        <f t="shared" si="0"/>
        <v>5450.0070860000005</v>
      </c>
      <c r="D23" s="72"/>
      <c r="E23" s="72"/>
      <c r="F23" s="32"/>
      <c r="G23" s="37"/>
      <c r="H23" s="72"/>
      <c r="I23" s="37"/>
      <c r="J23" s="32"/>
      <c r="K23" s="72">
        <v>4241.250239</v>
      </c>
      <c r="L23" s="72"/>
      <c r="M23" s="72"/>
      <c r="N23" s="32"/>
      <c r="O23" s="37"/>
      <c r="P23" s="72"/>
      <c r="Q23" s="37"/>
      <c r="R23" s="32"/>
      <c r="S23" s="72">
        <v>1208.7568470000003</v>
      </c>
      <c r="T23" s="72"/>
      <c r="U23" s="72"/>
      <c r="V23" s="32"/>
      <c r="W23" s="37"/>
      <c r="X23" s="72"/>
      <c r="Y23" s="37"/>
      <c r="Z23" s="32"/>
      <c r="AA23" s="72">
        <v>3892.0339009999998</v>
      </c>
      <c r="AB23" s="72"/>
      <c r="AC23" s="72"/>
      <c r="AD23" s="32"/>
      <c r="AE23" s="37"/>
      <c r="AF23" s="72"/>
      <c r="AG23" s="37"/>
      <c r="AH23" s="32"/>
      <c r="AI23" s="72">
        <v>1557.9731850000003</v>
      </c>
      <c r="AJ23" s="72"/>
      <c r="AK23" s="72"/>
      <c r="AL23" s="32"/>
      <c r="AM23" s="37"/>
      <c r="AN23" s="72"/>
      <c r="AO23" s="37"/>
      <c r="AP23" s="32"/>
      <c r="AQ23" s="73" t="s">
        <v>533</v>
      </c>
    </row>
    <row r="24" spans="1:43" ht="13.5" customHeight="1">
      <c r="A24" s="71" t="s">
        <v>337</v>
      </c>
      <c r="B24" s="32"/>
      <c r="C24" s="72">
        <f t="shared" si="0"/>
        <v>5194.7695540000004</v>
      </c>
      <c r="D24" s="72"/>
      <c r="E24" s="72"/>
      <c r="F24" s="32"/>
      <c r="G24" s="37"/>
      <c r="H24" s="72"/>
      <c r="I24" s="37"/>
      <c r="J24" s="32"/>
      <c r="K24" s="72">
        <v>4075.6440290000005</v>
      </c>
      <c r="L24" s="72"/>
      <c r="M24" s="72"/>
      <c r="N24" s="32"/>
      <c r="O24" s="37"/>
      <c r="P24" s="72"/>
      <c r="Q24" s="37"/>
      <c r="R24" s="32"/>
      <c r="S24" s="72">
        <v>1119.1255250000004</v>
      </c>
      <c r="T24" s="72"/>
      <c r="U24" s="72"/>
      <c r="V24" s="32"/>
      <c r="W24" s="37"/>
      <c r="X24" s="72"/>
      <c r="Y24" s="37"/>
      <c r="Z24" s="32"/>
      <c r="AA24" s="72">
        <v>3755.9702540000008</v>
      </c>
      <c r="AB24" s="72"/>
      <c r="AC24" s="72"/>
      <c r="AD24" s="32"/>
      <c r="AE24" s="37"/>
      <c r="AF24" s="72"/>
      <c r="AG24" s="37"/>
      <c r="AH24" s="32"/>
      <c r="AI24" s="72">
        <v>1438.7993000000004</v>
      </c>
      <c r="AJ24" s="72"/>
      <c r="AK24" s="72"/>
      <c r="AL24" s="32"/>
      <c r="AM24" s="37"/>
      <c r="AN24" s="72"/>
      <c r="AO24" s="37"/>
      <c r="AP24" s="32"/>
      <c r="AQ24" s="73" t="s">
        <v>534</v>
      </c>
    </row>
    <row r="25" spans="1:43" ht="13.5" customHeight="1">
      <c r="A25" s="71" t="s">
        <v>338</v>
      </c>
      <c r="B25" s="32"/>
      <c r="C25" s="72">
        <f t="shared" si="0"/>
        <v>4250.8912760000003</v>
      </c>
      <c r="D25" s="72"/>
      <c r="E25" s="72"/>
      <c r="F25" s="32"/>
      <c r="G25" s="37"/>
      <c r="H25" s="72"/>
      <c r="I25" s="37"/>
      <c r="J25" s="32"/>
      <c r="K25" s="72">
        <v>3150.6815979999997</v>
      </c>
      <c r="L25" s="72"/>
      <c r="M25" s="72"/>
      <c r="N25" s="32"/>
      <c r="O25" s="37"/>
      <c r="P25" s="72"/>
      <c r="Q25" s="37"/>
      <c r="R25" s="32"/>
      <c r="S25" s="72">
        <v>1100.2096780000006</v>
      </c>
      <c r="T25" s="72"/>
      <c r="U25" s="72"/>
      <c r="V25" s="32"/>
      <c r="W25" s="37"/>
      <c r="X25" s="72"/>
      <c r="Y25" s="37"/>
      <c r="Z25" s="32"/>
      <c r="AA25" s="72">
        <v>2900.5982199999999</v>
      </c>
      <c r="AB25" s="72"/>
      <c r="AC25" s="72"/>
      <c r="AD25" s="32"/>
      <c r="AE25" s="37"/>
      <c r="AF25" s="72"/>
      <c r="AG25" s="37"/>
      <c r="AH25" s="32"/>
      <c r="AI25" s="72">
        <v>1350.2930560000007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3.5" thickTop="1"/>
  </sheetData>
  <mergeCells count="24"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1" t="s">
        <v>665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7" t="s">
        <v>660</v>
      </c>
      <c r="F4" s="218"/>
      <c r="G4" s="218"/>
      <c r="H4" s="218"/>
      <c r="I4" s="218"/>
      <c r="J4" s="77"/>
      <c r="K4" s="217" t="s">
        <v>661</v>
      </c>
      <c r="L4" s="217"/>
      <c r="M4" s="217"/>
      <c r="N4" s="217"/>
      <c r="O4" s="217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0">
        <v>2019</v>
      </c>
      <c r="B10" s="32"/>
      <c r="C10" s="81" t="s">
        <v>297</v>
      </c>
      <c r="D10" s="82"/>
      <c r="E10" s="83">
        <f>SUM(E11:E22)</f>
        <v>59902.809944000001</v>
      </c>
      <c r="F10" s="84"/>
      <c r="G10" s="85">
        <v>8.1438763941517323</v>
      </c>
      <c r="H10" s="86"/>
      <c r="I10" s="87"/>
      <c r="J10" s="82"/>
      <c r="K10" s="83">
        <f>SUM(K11:K22)</f>
        <v>56398.691638000011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0">
        <v>2019</v>
      </c>
      <c r="Y10" s="223"/>
      <c r="Z10" s="223"/>
    </row>
    <row r="11" spans="1:26" ht="13.5" customHeight="1">
      <c r="A11" s="220"/>
      <c r="B11" s="32"/>
      <c r="C11" s="71" t="s">
        <v>327</v>
      </c>
      <c r="D11" s="32"/>
      <c r="E11" s="89">
        <v>4957.5918510000001</v>
      </c>
      <c r="F11" s="72"/>
      <c r="G11" s="90">
        <v>4.2211028979209289</v>
      </c>
      <c r="H11" s="91"/>
      <c r="I11" s="90">
        <v>13.78575577767019</v>
      </c>
      <c r="J11" s="32"/>
      <c r="K11" s="89">
        <v>4679.3293229999999</v>
      </c>
      <c r="L11" s="72"/>
      <c r="M11" s="90">
        <v>4.7550964945794192</v>
      </c>
      <c r="N11" s="91"/>
      <c r="O11" s="90">
        <v>15.944974064850442</v>
      </c>
      <c r="P11" s="80"/>
      <c r="Q11" s="90">
        <v>0.8307776261737132</v>
      </c>
      <c r="R11" s="32"/>
      <c r="S11" s="71" t="s">
        <v>524</v>
      </c>
      <c r="T11" s="32"/>
      <c r="U11" s="220"/>
    </row>
    <row r="12" spans="1:26" ht="13.5" customHeight="1">
      <c r="A12" s="220"/>
      <c r="B12" s="32"/>
      <c r="C12" s="71" t="s">
        <v>328</v>
      </c>
      <c r="D12" s="32"/>
      <c r="E12" s="89">
        <v>4851.5102399999996</v>
      </c>
      <c r="F12" s="72"/>
      <c r="G12" s="90">
        <v>5.7096473651006505</v>
      </c>
      <c r="H12" s="91"/>
      <c r="I12" s="90">
        <f>E12/E11*100-100</f>
        <v>-2.1397810507253183</v>
      </c>
      <c r="J12" s="32"/>
      <c r="K12" s="89">
        <v>4643.544824999999</v>
      </c>
      <c r="L12" s="72"/>
      <c r="M12" s="90">
        <v>8.3236367623896967</v>
      </c>
      <c r="N12" s="91"/>
      <c r="O12" s="90">
        <f>K12/K11*100-100</f>
        <v>-0.7647356176474176</v>
      </c>
      <c r="P12" s="80"/>
      <c r="Q12" s="90">
        <v>5.5952140071045875</v>
      </c>
      <c r="R12" s="32"/>
      <c r="S12" s="71" t="s">
        <v>525</v>
      </c>
      <c r="T12" s="32"/>
      <c r="U12" s="220"/>
    </row>
    <row r="13" spans="1:26" ht="13.5" customHeight="1">
      <c r="A13" s="220"/>
      <c r="B13" s="32"/>
      <c r="C13" s="71" t="s">
        <v>329</v>
      </c>
      <c r="D13" s="32"/>
      <c r="E13" s="89">
        <v>5174.1957240000011</v>
      </c>
      <c r="F13" s="72"/>
      <c r="G13" s="90">
        <v>4.8702414138321615</v>
      </c>
      <c r="H13" s="91"/>
      <c r="I13" s="90">
        <f t="shared" ref="I13:I22" si="0">E13/E12*100-100</f>
        <v>6.6512378215654735</v>
      </c>
      <c r="J13" s="32"/>
      <c r="K13" s="89">
        <v>4928.0378910000009</v>
      </c>
      <c r="L13" s="72"/>
      <c r="M13" s="90">
        <v>6.5794529974260598</v>
      </c>
      <c r="N13" s="91"/>
      <c r="O13" s="90">
        <f t="shared" ref="O13:O22" si="1">K13/K12*100-100</f>
        <v>6.1266355063128231</v>
      </c>
      <c r="P13" s="80"/>
      <c r="Q13" s="90">
        <v>4.9237843922963975</v>
      </c>
      <c r="R13" s="32"/>
      <c r="S13" s="71" t="s">
        <v>526</v>
      </c>
      <c r="T13" s="32"/>
      <c r="U13" s="220"/>
    </row>
    <row r="14" spans="1:26" ht="13.5" customHeight="1">
      <c r="A14" s="220"/>
      <c r="B14" s="32"/>
      <c r="C14" s="71" t="s">
        <v>330</v>
      </c>
      <c r="D14" s="32"/>
      <c r="E14" s="89">
        <v>4987.5420510000004</v>
      </c>
      <c r="F14" s="72"/>
      <c r="G14" s="90">
        <v>3.0186426162823494</v>
      </c>
      <c r="H14" s="91"/>
      <c r="I14" s="90">
        <f t="shared" si="0"/>
        <v>-3.6073949065016251</v>
      </c>
      <c r="J14" s="32"/>
      <c r="K14" s="89">
        <v>4669.0378650000002</v>
      </c>
      <c r="L14" s="72"/>
      <c r="M14" s="90">
        <v>4.4083249008660204</v>
      </c>
      <c r="N14" s="91"/>
      <c r="O14" s="90">
        <f t="shared" si="1"/>
        <v>-5.2556419355664588</v>
      </c>
      <c r="P14" s="80"/>
      <c r="Q14" s="90">
        <v>4.514377729542602</v>
      </c>
      <c r="R14" s="32"/>
      <c r="S14" s="71" t="s">
        <v>527</v>
      </c>
      <c r="T14" s="32"/>
      <c r="U14" s="220"/>
    </row>
    <row r="15" spans="1:26" ht="13.5" customHeight="1">
      <c r="A15" s="220"/>
      <c r="B15" s="32"/>
      <c r="C15" s="71" t="s">
        <v>331</v>
      </c>
      <c r="D15" s="32"/>
      <c r="E15" s="89">
        <v>5591.267388000002</v>
      </c>
      <c r="F15" s="72"/>
      <c r="G15" s="90">
        <v>8.2234637258494985</v>
      </c>
      <c r="H15" s="91"/>
      <c r="I15" s="90">
        <f t="shared" si="0"/>
        <v>12.104666603842574</v>
      </c>
      <c r="J15" s="32"/>
      <c r="K15" s="89">
        <v>5183.8989820000015</v>
      </c>
      <c r="L15" s="72"/>
      <c r="M15" s="90">
        <v>9.2326469167821585</v>
      </c>
      <c r="N15" s="91"/>
      <c r="O15" s="90">
        <f t="shared" si="1"/>
        <v>11.027135180451182</v>
      </c>
      <c r="P15" s="80"/>
      <c r="Q15" s="90">
        <v>5.4297352074253098</v>
      </c>
      <c r="R15" s="32"/>
      <c r="S15" s="71" t="s">
        <v>528</v>
      </c>
      <c r="T15" s="32"/>
      <c r="U15" s="220"/>
    </row>
    <row r="16" spans="1:26" ht="13.5" customHeight="1">
      <c r="A16" s="220"/>
      <c r="B16" s="32"/>
      <c r="C16" s="71" t="s">
        <v>332</v>
      </c>
      <c r="D16" s="32"/>
      <c r="E16" s="89">
        <v>4743.1022189999994</v>
      </c>
      <c r="F16" s="72"/>
      <c r="G16" s="90">
        <v>-8.1771214483798076</v>
      </c>
      <c r="H16" s="91"/>
      <c r="I16" s="90">
        <f t="shared" si="0"/>
        <v>-15.169461772125899</v>
      </c>
      <c r="J16" s="32"/>
      <c r="K16" s="89">
        <v>4492.3881869999996</v>
      </c>
      <c r="L16" s="72"/>
      <c r="M16" s="90">
        <v>-6.1180953681627699</v>
      </c>
      <c r="N16" s="91"/>
      <c r="O16" s="90">
        <f t="shared" si="1"/>
        <v>-13.339588549104207</v>
      </c>
      <c r="P16" s="80"/>
      <c r="Q16" s="90">
        <v>0.97944338797053376</v>
      </c>
      <c r="R16" s="32"/>
      <c r="S16" s="71" t="s">
        <v>529</v>
      </c>
      <c r="T16" s="32"/>
      <c r="U16" s="220"/>
    </row>
    <row r="17" spans="1:21" ht="13.5" customHeight="1">
      <c r="A17" s="220"/>
      <c r="B17" s="32"/>
      <c r="C17" s="71" t="s">
        <v>333</v>
      </c>
      <c r="D17" s="32"/>
      <c r="E17" s="89">
        <v>5400.8772149999986</v>
      </c>
      <c r="F17" s="72"/>
      <c r="G17" s="90">
        <v>1.6684202445791385</v>
      </c>
      <c r="H17" s="91"/>
      <c r="I17" s="90">
        <f t="shared" si="0"/>
        <v>13.868033317204791</v>
      </c>
      <c r="J17" s="32"/>
      <c r="K17" s="89">
        <v>5090.4563479999988</v>
      </c>
      <c r="L17" s="72"/>
      <c r="M17" s="90">
        <v>3.1814608815628844</v>
      </c>
      <c r="N17" s="91"/>
      <c r="O17" s="90">
        <f t="shared" si="1"/>
        <v>13.312922572690383</v>
      </c>
      <c r="P17" s="80"/>
      <c r="Q17" s="90">
        <v>0.58232622629945752</v>
      </c>
      <c r="R17" s="32"/>
      <c r="S17" s="71" t="s">
        <v>530</v>
      </c>
      <c r="T17" s="32"/>
      <c r="U17" s="220"/>
    </row>
    <row r="18" spans="1:21" ht="13.5" customHeight="1">
      <c r="A18" s="220"/>
      <c r="B18" s="32"/>
      <c r="C18" s="71" t="s">
        <v>334</v>
      </c>
      <c r="D18" s="32"/>
      <c r="E18" s="89">
        <v>3824.8826560000002</v>
      </c>
      <c r="F18" s="72"/>
      <c r="G18" s="90">
        <v>-5.2059143187717609</v>
      </c>
      <c r="H18" s="91"/>
      <c r="I18" s="90">
        <f t="shared" si="0"/>
        <v>-29.180344160073616</v>
      </c>
      <c r="J18" s="32"/>
      <c r="K18" s="89">
        <v>3607.4317919999994</v>
      </c>
      <c r="L18" s="72"/>
      <c r="M18" s="90">
        <v>-0.87397566069221</v>
      </c>
      <c r="N18" s="91"/>
      <c r="O18" s="90">
        <f t="shared" si="1"/>
        <v>-29.133430376682597</v>
      </c>
      <c r="P18" s="80"/>
      <c r="Q18" s="90">
        <v>-3.7471606899493821</v>
      </c>
      <c r="R18" s="32"/>
      <c r="S18" s="71" t="s">
        <v>531</v>
      </c>
      <c r="T18" s="32"/>
      <c r="U18" s="220"/>
    </row>
    <row r="19" spans="1:21" ht="13.5" customHeight="1">
      <c r="A19" s="220"/>
      <c r="B19" s="32"/>
      <c r="C19" s="71" t="s">
        <v>335</v>
      </c>
      <c r="D19" s="32"/>
      <c r="E19" s="89">
        <v>4991.6393520000001</v>
      </c>
      <c r="F19" s="72"/>
      <c r="G19" s="90">
        <v>6.3237953538824598</v>
      </c>
      <c r="H19" s="91"/>
      <c r="I19" s="90">
        <f t="shared" si="0"/>
        <v>30.504378851197885</v>
      </c>
      <c r="J19" s="32"/>
      <c r="K19" s="89">
        <v>4770.1534440000014</v>
      </c>
      <c r="L19" s="72"/>
      <c r="M19" s="90">
        <v>7.6071139571914017</v>
      </c>
      <c r="N19" s="91"/>
      <c r="O19" s="90">
        <f t="shared" si="1"/>
        <v>32.231285829949854</v>
      </c>
      <c r="P19" s="80"/>
      <c r="Q19" s="90">
        <v>1.249555043151517</v>
      </c>
      <c r="R19" s="32"/>
      <c r="S19" s="71" t="s">
        <v>532</v>
      </c>
      <c r="T19" s="32"/>
      <c r="U19" s="220"/>
    </row>
    <row r="20" spans="1:21" ht="13.5" customHeight="1">
      <c r="A20" s="220"/>
      <c r="B20" s="32"/>
      <c r="C20" s="71" t="s">
        <v>336</v>
      </c>
      <c r="D20" s="32"/>
      <c r="E20" s="89">
        <v>5574.2449900000001</v>
      </c>
      <c r="F20" s="72"/>
      <c r="G20" s="90">
        <v>7.8720580233802906</v>
      </c>
      <c r="H20" s="91"/>
      <c r="I20" s="90">
        <f t="shared" si="0"/>
        <v>11.671629236726957</v>
      </c>
      <c r="J20" s="32"/>
      <c r="K20" s="89">
        <v>5326.2916270000005</v>
      </c>
      <c r="L20" s="72"/>
      <c r="M20" s="90">
        <v>6.8398728973361216</v>
      </c>
      <c r="N20" s="91"/>
      <c r="O20" s="90">
        <f t="shared" si="1"/>
        <v>11.658706360893305</v>
      </c>
      <c r="P20" s="80"/>
      <c r="Q20" s="90">
        <v>3.5519264043381895</v>
      </c>
      <c r="R20" s="32"/>
      <c r="S20" s="71" t="s">
        <v>533</v>
      </c>
      <c r="T20" s="32"/>
      <c r="U20" s="220"/>
    </row>
    <row r="21" spans="1:21" ht="13.5" customHeight="1">
      <c r="A21" s="220"/>
      <c r="B21" s="32"/>
      <c r="C21" s="71" t="s">
        <v>337</v>
      </c>
      <c r="D21" s="32"/>
      <c r="E21" s="89">
        <v>5219.4429939999991</v>
      </c>
      <c r="F21" s="72"/>
      <c r="G21" s="90">
        <v>8.0591781502207738</v>
      </c>
      <c r="H21" s="91"/>
      <c r="I21" s="90">
        <f t="shared" si="0"/>
        <v>-6.3650233643570289</v>
      </c>
      <c r="J21" s="32"/>
      <c r="K21" s="89">
        <v>4867.7707689999997</v>
      </c>
      <c r="L21" s="72"/>
      <c r="M21" s="90">
        <v>5.5828672267920041</v>
      </c>
      <c r="N21" s="91"/>
      <c r="O21" s="90">
        <f t="shared" si="1"/>
        <v>-8.6086322362761649</v>
      </c>
      <c r="P21" s="80"/>
      <c r="Q21" s="90">
        <v>7.4388479596703121</v>
      </c>
      <c r="R21" s="32"/>
      <c r="S21" s="71" t="s">
        <v>534</v>
      </c>
      <c r="T21" s="32"/>
      <c r="U21" s="220"/>
    </row>
    <row r="22" spans="1:21" ht="13.5" customHeight="1">
      <c r="A22" s="220"/>
      <c r="B22" s="32"/>
      <c r="C22" s="71" t="s">
        <v>338</v>
      </c>
      <c r="D22" s="32"/>
      <c r="E22" s="89">
        <v>4586.5132640000011</v>
      </c>
      <c r="F22" s="72"/>
      <c r="G22" s="90">
        <v>5.2688268444850479</v>
      </c>
      <c r="H22" s="91"/>
      <c r="I22" s="90">
        <f t="shared" si="0"/>
        <v>-12.126384572598667</v>
      </c>
      <c r="J22" s="32"/>
      <c r="K22" s="89">
        <v>4140.3505850000001</v>
      </c>
      <c r="L22" s="72"/>
      <c r="M22" s="90">
        <v>2.5900953022564863</v>
      </c>
      <c r="N22" s="91"/>
      <c r="O22" s="90">
        <f t="shared" si="1"/>
        <v>-14.943599822582357</v>
      </c>
      <c r="P22" s="80"/>
      <c r="Q22" s="90">
        <v>7.1448802806311846</v>
      </c>
      <c r="R22" s="32"/>
      <c r="S22" s="71" t="s">
        <v>535</v>
      </c>
      <c r="T22" s="32"/>
      <c r="U22" s="220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0">
        <v>2020</v>
      </c>
      <c r="B24" s="32"/>
      <c r="C24" s="81" t="s">
        <v>297</v>
      </c>
      <c r="D24" s="82"/>
      <c r="E24" s="83">
        <f>SUM(E25:E36)</f>
        <v>53786.304932999999</v>
      </c>
      <c r="F24" s="84"/>
      <c r="G24" s="85">
        <f t="shared" ref="G24:G36" si="2">E24/E10*100-100</f>
        <v>-10.210714683865419</v>
      </c>
      <c r="H24" s="86"/>
      <c r="I24" s="87"/>
      <c r="J24" s="82"/>
      <c r="K24" s="83">
        <f>SUM(K25:K36)</f>
        <v>51406.848098000002</v>
      </c>
      <c r="L24" s="84"/>
      <c r="M24" s="85">
        <f t="shared" ref="M24:M36" si="3">K24/K10*100-100</f>
        <v>-8.8509917429301339</v>
      </c>
      <c r="N24" s="86"/>
      <c r="O24" s="87"/>
      <c r="P24" s="88"/>
      <c r="Q24" s="87"/>
      <c r="R24" s="32"/>
      <c r="S24" s="81" t="s">
        <v>297</v>
      </c>
      <c r="T24" s="32"/>
      <c r="U24" s="220">
        <v>2020</v>
      </c>
    </row>
    <row r="25" spans="1:21" ht="13.5" customHeight="1">
      <c r="A25" s="220"/>
      <c r="B25" s="32"/>
      <c r="C25" s="71" t="s">
        <v>327</v>
      </c>
      <c r="D25" s="32"/>
      <c r="E25" s="72">
        <v>5146.4090990000004</v>
      </c>
      <c r="F25" s="72"/>
      <c r="G25" s="90">
        <f t="shared" si="2"/>
        <v>3.8086485066719291</v>
      </c>
      <c r="H25" s="91"/>
      <c r="I25" s="90">
        <f>E25/E22*100-100</f>
        <v>12.207439568411971</v>
      </c>
      <c r="J25" s="32"/>
      <c r="K25" s="72">
        <v>4733.5357030000014</v>
      </c>
      <c r="L25" s="72"/>
      <c r="M25" s="90">
        <f t="shared" si="3"/>
        <v>1.1584219929459607</v>
      </c>
      <c r="N25" s="91"/>
      <c r="O25" s="90">
        <f>K25/K22*100-100</f>
        <v>14.326929708538216</v>
      </c>
      <c r="P25" s="80"/>
      <c r="Q25" s="90">
        <v>5.709903612178806</v>
      </c>
      <c r="R25" s="32"/>
      <c r="S25" s="71" t="s">
        <v>524</v>
      </c>
      <c r="T25" s="32"/>
      <c r="U25" s="220"/>
    </row>
    <row r="26" spans="1:21" ht="13.5" customHeight="1">
      <c r="A26" s="220"/>
      <c r="B26" s="32"/>
      <c r="C26" s="71" t="s">
        <v>328</v>
      </c>
      <c r="D26" s="32"/>
      <c r="E26" s="72">
        <v>4876.0079610000012</v>
      </c>
      <c r="F26" s="72"/>
      <c r="G26" s="90">
        <f t="shared" si="2"/>
        <v>0.5049504131315814</v>
      </c>
      <c r="H26" s="91"/>
      <c r="I26" s="90">
        <f>E26/E25*100-100</f>
        <v>-5.2541710695432471</v>
      </c>
      <c r="J26" s="32"/>
      <c r="K26" s="72">
        <v>4578.1898140000003</v>
      </c>
      <c r="L26" s="72"/>
      <c r="M26" s="90">
        <f t="shared" si="3"/>
        <v>-1.40743792647676</v>
      </c>
      <c r="N26" s="91"/>
      <c r="O26" s="90">
        <f>K26/K25*100-100</f>
        <v>-3.281815090177659</v>
      </c>
      <c r="P26" s="80"/>
      <c r="Q26" s="90">
        <v>3.126313391409056</v>
      </c>
      <c r="R26" s="32"/>
      <c r="S26" s="71" t="s">
        <v>525</v>
      </c>
      <c r="T26" s="32"/>
      <c r="U26" s="220"/>
    </row>
    <row r="27" spans="1:21" ht="13.5" customHeight="1">
      <c r="A27" s="220"/>
      <c r="B27" s="32"/>
      <c r="C27" s="71" t="s">
        <v>329</v>
      </c>
      <c r="D27" s="32"/>
      <c r="E27" s="72">
        <v>4508.7815109999992</v>
      </c>
      <c r="F27" s="72"/>
      <c r="G27" s="90">
        <f t="shared" si="2"/>
        <v>-12.860244345097797</v>
      </c>
      <c r="H27" s="91"/>
      <c r="I27" s="90">
        <f t="shared" ref="I27:I36" si="4">E27/E26*100-100</f>
        <v>-7.5312930769844115</v>
      </c>
      <c r="J27" s="32"/>
      <c r="K27" s="72">
        <v>4276.3454979999997</v>
      </c>
      <c r="L27" s="72"/>
      <c r="M27" s="90">
        <f t="shared" si="3"/>
        <v>-13.224175775721548</v>
      </c>
      <c r="N27" s="91"/>
      <c r="O27" s="90">
        <f t="shared" ref="O27:O36" si="5">K27/K26*100-100</f>
        <v>-6.593093084016914</v>
      </c>
      <c r="P27" s="80"/>
      <c r="Q27" s="90">
        <v>-3.0173547211175133</v>
      </c>
      <c r="R27" s="32"/>
      <c r="S27" s="71" t="s">
        <v>526</v>
      </c>
      <c r="T27" s="32"/>
      <c r="U27" s="220"/>
    </row>
    <row r="28" spans="1:21" ht="13.5" customHeight="1">
      <c r="A28" s="220"/>
      <c r="B28" s="32"/>
      <c r="C28" s="71" t="s">
        <v>330</v>
      </c>
      <c r="D28" s="32"/>
      <c r="E28" s="72">
        <v>2926.2735120000002</v>
      </c>
      <c r="F28" s="72"/>
      <c r="G28" s="90">
        <f t="shared" si="2"/>
        <v>-41.328344060512066</v>
      </c>
      <c r="H28" s="91"/>
      <c r="I28" s="90">
        <f t="shared" si="4"/>
        <v>-35.098351852694137</v>
      </c>
      <c r="J28" s="32"/>
      <c r="K28" s="72">
        <v>2779.6170660000007</v>
      </c>
      <c r="L28" s="72"/>
      <c r="M28" s="90">
        <f t="shared" si="3"/>
        <v>-40.467026690090876</v>
      </c>
      <c r="N28" s="91"/>
      <c r="O28" s="90">
        <f t="shared" si="5"/>
        <v>-35.000175563457219</v>
      </c>
      <c r="P28" s="80"/>
      <c r="Q28" s="90">
        <v>-17.998670429611224</v>
      </c>
      <c r="R28" s="32"/>
      <c r="S28" s="71" t="s">
        <v>527</v>
      </c>
      <c r="T28" s="32"/>
      <c r="U28" s="220"/>
    </row>
    <row r="29" spans="1:21" ht="13.5" customHeight="1">
      <c r="A29" s="220"/>
      <c r="B29" s="32"/>
      <c r="C29" s="71" t="s">
        <v>331</v>
      </c>
      <c r="D29" s="32"/>
      <c r="E29" s="72">
        <v>3423.2102460000001</v>
      </c>
      <c r="F29" s="72"/>
      <c r="G29" s="90">
        <f t="shared" si="2"/>
        <v>-38.775772853451684</v>
      </c>
      <c r="H29" s="91"/>
      <c r="I29" s="90">
        <f t="shared" si="4"/>
        <v>16.981896325212674</v>
      </c>
      <c r="J29" s="32"/>
      <c r="K29" s="72">
        <v>3375.0395570000001</v>
      </c>
      <c r="L29" s="72"/>
      <c r="M29" s="90">
        <f t="shared" si="3"/>
        <v>-34.893801582185247</v>
      </c>
      <c r="N29" s="91"/>
      <c r="O29" s="90">
        <f t="shared" si="5"/>
        <v>21.421025877382462</v>
      </c>
      <c r="P29" s="80"/>
      <c r="Q29" s="90">
        <v>-31.071784991834846</v>
      </c>
      <c r="R29" s="32"/>
      <c r="S29" s="71" t="s">
        <v>528</v>
      </c>
      <c r="T29" s="32"/>
      <c r="U29" s="220"/>
    </row>
    <row r="30" spans="1:21" ht="13.5" customHeight="1">
      <c r="A30" s="220"/>
      <c r="B30" s="32"/>
      <c r="C30" s="71" t="s">
        <v>332</v>
      </c>
      <c r="D30" s="32"/>
      <c r="E30" s="72">
        <v>4237.2236980000007</v>
      </c>
      <c r="F30" s="72"/>
      <c r="G30" s="90">
        <f t="shared" si="2"/>
        <v>-10.665562276384051</v>
      </c>
      <c r="H30" s="91"/>
      <c r="I30" s="90">
        <f t="shared" si="4"/>
        <v>23.779242100340483</v>
      </c>
      <c r="J30" s="32"/>
      <c r="K30" s="72">
        <v>4125.2053520000009</v>
      </c>
      <c r="L30" s="72"/>
      <c r="M30" s="90">
        <f t="shared" si="3"/>
        <v>-8.1734440505953216</v>
      </c>
      <c r="N30" s="91"/>
      <c r="O30" s="90">
        <f t="shared" si="5"/>
        <v>22.226874154530108</v>
      </c>
      <c r="P30" s="80"/>
      <c r="Q30" s="90">
        <v>-30.904787259542886</v>
      </c>
      <c r="R30" s="32"/>
      <c r="S30" s="71" t="s">
        <v>529</v>
      </c>
      <c r="T30" s="32"/>
      <c r="U30" s="220"/>
    </row>
    <row r="31" spans="1:21" ht="13.5" customHeight="1">
      <c r="A31" s="220"/>
      <c r="B31" s="32"/>
      <c r="C31" s="71" t="s">
        <v>333</v>
      </c>
      <c r="D31" s="32"/>
      <c r="E31" s="72">
        <v>5028.7653180000007</v>
      </c>
      <c r="F31" s="72"/>
      <c r="G31" s="90">
        <f t="shared" si="2"/>
        <v>-6.8898418198903357</v>
      </c>
      <c r="H31" s="91"/>
      <c r="I31" s="90">
        <f t="shared" si="4"/>
        <v>18.680666313973788</v>
      </c>
      <c r="J31" s="32"/>
      <c r="K31" s="72">
        <v>4904.1375560000015</v>
      </c>
      <c r="L31" s="72"/>
      <c r="M31" s="90">
        <f t="shared" si="3"/>
        <v>-3.6601589182313887</v>
      </c>
      <c r="N31" s="91"/>
      <c r="O31" s="90">
        <f t="shared" si="5"/>
        <v>18.882264942819276</v>
      </c>
      <c r="P31" s="80"/>
      <c r="Q31" s="90">
        <v>-19.358117444597127</v>
      </c>
      <c r="R31" s="32"/>
      <c r="S31" s="71" t="s">
        <v>530</v>
      </c>
      <c r="T31" s="32"/>
      <c r="U31" s="220"/>
    </row>
    <row r="32" spans="1:21" ht="13.5" customHeight="1">
      <c r="A32" s="220"/>
      <c r="B32" s="32"/>
      <c r="C32" s="71" t="s">
        <v>334</v>
      </c>
      <c r="D32" s="32"/>
      <c r="E32" s="72">
        <v>3737.7648949999989</v>
      </c>
      <c r="F32" s="72"/>
      <c r="G32" s="90">
        <f t="shared" si="2"/>
        <v>-2.2776583972672171</v>
      </c>
      <c r="H32" s="91"/>
      <c r="I32" s="90">
        <f t="shared" si="4"/>
        <v>-25.672314004771408</v>
      </c>
      <c r="J32" s="32"/>
      <c r="K32" s="72">
        <v>3560.2183429999986</v>
      </c>
      <c r="L32" s="72"/>
      <c r="M32" s="90">
        <f t="shared" si="3"/>
        <v>-1.3087828605575709</v>
      </c>
      <c r="N32" s="91"/>
      <c r="O32" s="90">
        <f t="shared" si="5"/>
        <v>-27.403782982305941</v>
      </c>
      <c r="P32" s="80"/>
      <c r="Q32" s="90">
        <v>-6.9089964005793831</v>
      </c>
      <c r="R32" s="32"/>
      <c r="S32" s="71" t="s">
        <v>531</v>
      </c>
      <c r="T32" s="32"/>
      <c r="U32" s="220"/>
    </row>
    <row r="33" spans="1:21" ht="13.5" customHeight="1">
      <c r="A33" s="220"/>
      <c r="B33" s="32"/>
      <c r="C33" s="71" t="s">
        <v>335</v>
      </c>
      <c r="D33" s="32"/>
      <c r="E33" s="72">
        <v>5006.200777</v>
      </c>
      <c r="F33" s="72"/>
      <c r="G33" s="90">
        <f t="shared" si="2"/>
        <v>0.29171628743903</v>
      </c>
      <c r="H33" s="91"/>
      <c r="I33" s="90">
        <f t="shared" si="4"/>
        <v>33.935678610947008</v>
      </c>
      <c r="J33" s="32"/>
      <c r="K33" s="72">
        <v>4816.2603179999996</v>
      </c>
      <c r="L33" s="72"/>
      <c r="M33" s="90">
        <f t="shared" si="3"/>
        <v>0.96657003891547788</v>
      </c>
      <c r="N33" s="91"/>
      <c r="O33" s="90">
        <f t="shared" si="5"/>
        <v>35.279914151040629</v>
      </c>
      <c r="P33" s="80"/>
      <c r="Q33" s="90">
        <v>-3.1276341476058604</v>
      </c>
      <c r="R33" s="32"/>
      <c r="S33" s="71" t="s">
        <v>532</v>
      </c>
      <c r="T33" s="32"/>
      <c r="U33" s="220"/>
    </row>
    <row r="34" spans="1:21" ht="13.5" customHeight="1">
      <c r="A34" s="220"/>
      <c r="B34" s="32"/>
      <c r="C34" s="71" t="s">
        <v>336</v>
      </c>
      <c r="D34" s="32"/>
      <c r="E34" s="72">
        <v>5450.0070860000005</v>
      </c>
      <c r="F34" s="72"/>
      <c r="G34" s="90">
        <f t="shared" si="2"/>
        <v>-2.2287844223366307</v>
      </c>
      <c r="H34" s="91"/>
      <c r="I34" s="90">
        <f t="shared" si="4"/>
        <v>8.8651320386305912</v>
      </c>
      <c r="J34" s="32"/>
      <c r="K34" s="72">
        <v>5257.3072929999998</v>
      </c>
      <c r="L34" s="72"/>
      <c r="M34" s="90">
        <f t="shared" si="3"/>
        <v>-1.2951662963835133</v>
      </c>
      <c r="N34" s="91"/>
      <c r="O34" s="90">
        <f t="shared" si="5"/>
        <v>9.1574571530458542</v>
      </c>
      <c r="P34" s="80"/>
      <c r="Q34" s="90">
        <v>-1.3675034834998598</v>
      </c>
      <c r="R34" s="32"/>
      <c r="S34" s="71" t="s">
        <v>533</v>
      </c>
      <c r="T34" s="32"/>
      <c r="U34" s="220"/>
    </row>
    <row r="35" spans="1:21" ht="13.5" customHeight="1">
      <c r="A35" s="220"/>
      <c r="B35" s="32"/>
      <c r="C35" s="71" t="s">
        <v>337</v>
      </c>
      <c r="D35" s="32"/>
      <c r="E35" s="72">
        <v>5194.7695540000004</v>
      </c>
      <c r="F35" s="72"/>
      <c r="G35" s="90">
        <f t="shared" si="2"/>
        <v>-0.47272170667180546</v>
      </c>
      <c r="H35" s="91"/>
      <c r="I35" s="90">
        <f t="shared" si="4"/>
        <v>-4.683251378803817</v>
      </c>
      <c r="J35" s="32"/>
      <c r="K35" s="72">
        <v>4995.0312000000004</v>
      </c>
      <c r="L35" s="72"/>
      <c r="M35" s="90">
        <f t="shared" si="3"/>
        <v>2.6143472451588821</v>
      </c>
      <c r="N35" s="91"/>
      <c r="O35" s="90">
        <f t="shared" si="5"/>
        <v>-4.9887913789862637</v>
      </c>
      <c r="P35" s="80"/>
      <c r="Q35" s="90">
        <v>-0.85110632260125385</v>
      </c>
      <c r="R35" s="32"/>
      <c r="S35" s="71" t="s">
        <v>534</v>
      </c>
      <c r="T35" s="32"/>
      <c r="U35" s="220"/>
    </row>
    <row r="36" spans="1:21" ht="13.5" customHeight="1">
      <c r="A36" s="220"/>
      <c r="B36" s="32"/>
      <c r="C36" s="71" t="s">
        <v>338</v>
      </c>
      <c r="D36" s="32"/>
      <c r="E36" s="72">
        <v>4250.8912760000003</v>
      </c>
      <c r="F36" s="72"/>
      <c r="G36" s="90">
        <f t="shared" si="2"/>
        <v>-7.3175845938205697</v>
      </c>
      <c r="H36" s="91"/>
      <c r="I36" s="90">
        <f t="shared" si="4"/>
        <v>-18.169781511736332</v>
      </c>
      <c r="J36" s="32"/>
      <c r="K36" s="72">
        <v>4005.9603979999997</v>
      </c>
      <c r="L36" s="72"/>
      <c r="M36" s="90">
        <f t="shared" si="3"/>
        <v>-3.2458649150842547</v>
      </c>
      <c r="N36" s="91"/>
      <c r="O36" s="90">
        <f t="shared" si="5"/>
        <v>-19.801093574750865</v>
      </c>
      <c r="P36" s="80"/>
      <c r="Q36" s="90">
        <v>-3.1503705587923179</v>
      </c>
      <c r="R36" s="32"/>
      <c r="S36" s="71" t="s">
        <v>535</v>
      </c>
      <c r="T36" s="32"/>
      <c r="U36" s="220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0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0">
        <v>2021</v>
      </c>
    </row>
    <row r="39" spans="1:21" ht="13.5" customHeight="1">
      <c r="A39" s="220"/>
      <c r="B39" s="32"/>
      <c r="C39" s="71" t="s">
        <v>327</v>
      </c>
      <c r="D39" s="32"/>
      <c r="E39" s="72">
        <v>4604.6227799999997</v>
      </c>
      <c r="F39" s="72"/>
      <c r="G39" s="90">
        <f t="shared" ref="G39:G44" si="6">E39/E25*100-100</f>
        <v>-10.527463102481988</v>
      </c>
      <c r="H39" s="91"/>
      <c r="I39" s="90">
        <f>E39/E36*100-100</f>
        <v>8.3213491249969849</v>
      </c>
      <c r="J39" s="32"/>
      <c r="K39" s="72">
        <v>4356.0904959999998</v>
      </c>
      <c r="L39" s="72"/>
      <c r="M39" s="90">
        <f t="shared" ref="M39:M44" si="7">K39/K25*100-100</f>
        <v>-7.9738535987123953</v>
      </c>
      <c r="N39" s="91"/>
      <c r="O39" s="90">
        <f>K39/K36*100-100</f>
        <v>8.7402286396741431</v>
      </c>
      <c r="P39" s="80"/>
      <c r="Q39" s="90">
        <v>-6.0330370845151151</v>
      </c>
      <c r="R39" s="32"/>
      <c r="S39" s="71" t="s">
        <v>524</v>
      </c>
      <c r="T39" s="32"/>
      <c r="U39" s="220"/>
    </row>
    <row r="40" spans="1:21" ht="13.5" customHeight="1">
      <c r="A40" s="220"/>
      <c r="B40" s="32"/>
      <c r="C40" s="71" t="s">
        <v>328</v>
      </c>
      <c r="D40" s="32"/>
      <c r="E40" s="72">
        <v>4978.6996230000004</v>
      </c>
      <c r="F40" s="72"/>
      <c r="G40" s="90">
        <f t="shared" si="6"/>
        <v>2.1060601791744915</v>
      </c>
      <c r="H40" s="91"/>
      <c r="I40" s="90">
        <f t="shared" ref="I40:I44" si="8">E40/E39*100-100</f>
        <v>8.1239411103291417</v>
      </c>
      <c r="J40" s="32"/>
      <c r="K40" s="72">
        <v>4651.7651639999995</v>
      </c>
      <c r="L40" s="72"/>
      <c r="M40" s="90">
        <f t="shared" si="7"/>
        <v>1.6070838691529872</v>
      </c>
      <c r="N40" s="91"/>
      <c r="O40" s="90">
        <f t="shared" ref="O40:O44" si="9">K40/K39*100-100</f>
        <v>6.7876153691367165</v>
      </c>
      <c r="P40" s="80"/>
      <c r="Q40" s="90">
        <v>-5.3030347042402894</v>
      </c>
      <c r="R40" s="32"/>
      <c r="S40" s="71" t="s">
        <v>525</v>
      </c>
      <c r="T40" s="32"/>
      <c r="U40" s="220"/>
    </row>
    <row r="41" spans="1:21" ht="13.5" customHeight="1">
      <c r="A41" s="220"/>
      <c r="B41" s="32"/>
      <c r="C41" s="71" t="s">
        <v>329</v>
      </c>
      <c r="D41" s="32"/>
      <c r="E41" s="72">
        <v>5828.3297929999999</v>
      </c>
      <c r="F41" s="72"/>
      <c r="G41" s="90">
        <f t="shared" si="6"/>
        <v>29.266183752322462</v>
      </c>
      <c r="H41" s="91"/>
      <c r="I41" s="90">
        <f t="shared" si="8"/>
        <v>17.065302876979757</v>
      </c>
      <c r="J41" s="32"/>
      <c r="K41" s="72">
        <v>5501.0574909999996</v>
      </c>
      <c r="L41" s="72"/>
      <c r="M41" s="90">
        <f t="shared" si="7"/>
        <v>28.639219950136976</v>
      </c>
      <c r="N41" s="91"/>
      <c r="O41" s="90">
        <f t="shared" si="9"/>
        <v>18.257420507223188</v>
      </c>
      <c r="P41" s="80"/>
      <c r="Q41" s="90">
        <v>6.0590571431397677</v>
      </c>
      <c r="R41" s="32"/>
      <c r="S41" s="71" t="s">
        <v>526</v>
      </c>
      <c r="T41" s="32"/>
      <c r="U41" s="220"/>
    </row>
    <row r="42" spans="1:21" ht="13.5" customHeight="1">
      <c r="A42" s="220"/>
      <c r="B42" s="32"/>
      <c r="C42" s="71" t="s">
        <v>330</v>
      </c>
      <c r="D42" s="32"/>
      <c r="E42" s="72">
        <v>5323.5463319999999</v>
      </c>
      <c r="F42" s="72"/>
      <c r="G42" s="90">
        <f t="shared" si="6"/>
        <v>81.922377049490223</v>
      </c>
      <c r="H42" s="91"/>
      <c r="I42" s="90">
        <f t="shared" si="8"/>
        <v>-8.660859610351153</v>
      </c>
      <c r="J42" s="32"/>
      <c r="K42" s="72">
        <v>5049.9075280000006</v>
      </c>
      <c r="L42" s="72"/>
      <c r="M42" s="90">
        <f t="shared" si="7"/>
        <v>81.676375129868319</v>
      </c>
      <c r="N42" s="91"/>
      <c r="O42" s="90">
        <f t="shared" si="9"/>
        <v>-8.2011497559896895</v>
      </c>
      <c r="P42" s="80"/>
      <c r="Q42" s="90">
        <v>31.025044457688239</v>
      </c>
      <c r="R42" s="32"/>
      <c r="S42" s="71" t="s">
        <v>527</v>
      </c>
      <c r="T42" s="32"/>
      <c r="U42" s="220"/>
    </row>
    <row r="43" spans="1:21" ht="13.5" customHeight="1">
      <c r="A43" s="220"/>
      <c r="B43" s="32"/>
      <c r="C43" s="71" t="s">
        <v>331</v>
      </c>
      <c r="D43" s="32"/>
      <c r="E43" s="72">
        <v>5306.1498010000005</v>
      </c>
      <c r="F43" s="72"/>
      <c r="G43" s="90">
        <f t="shared" si="6"/>
        <v>55.005080602344066</v>
      </c>
      <c r="H43" s="91"/>
      <c r="I43" s="90">
        <f t="shared" si="8"/>
        <v>-0.3267846265454466</v>
      </c>
      <c r="J43" s="32"/>
      <c r="K43" s="72">
        <v>5032.2248010000003</v>
      </c>
      <c r="L43" s="72"/>
      <c r="M43" s="90">
        <f t="shared" si="7"/>
        <v>49.101209512134915</v>
      </c>
      <c r="N43" s="91"/>
      <c r="O43" s="90">
        <f t="shared" si="9"/>
        <v>-0.35015942177071224</v>
      </c>
      <c r="P43" s="80"/>
      <c r="Q43" s="90">
        <v>51.571411438870797</v>
      </c>
      <c r="R43" s="32"/>
      <c r="S43" s="71" t="s">
        <v>528</v>
      </c>
      <c r="T43" s="32"/>
      <c r="U43" s="220"/>
    </row>
    <row r="44" spans="1:21" ht="13.5" customHeight="1">
      <c r="A44" s="220"/>
      <c r="B44" s="32"/>
      <c r="C44" s="71" t="s">
        <v>332</v>
      </c>
      <c r="D44" s="32"/>
      <c r="E44" s="72">
        <v>5142.5430059999999</v>
      </c>
      <c r="F44" s="72"/>
      <c r="G44" s="90">
        <f t="shared" si="6"/>
        <v>21.365860585253401</v>
      </c>
      <c r="H44" s="91"/>
      <c r="I44" s="90">
        <f t="shared" si="8"/>
        <v>-3.0833429348181483</v>
      </c>
      <c r="J44" s="32"/>
      <c r="K44" s="72">
        <v>4850.1882480000004</v>
      </c>
      <c r="L44" s="72"/>
      <c r="M44" s="90">
        <f t="shared" si="7"/>
        <v>17.574468035839956</v>
      </c>
      <c r="N44" s="91"/>
      <c r="O44" s="90">
        <f t="shared" si="9"/>
        <v>-3.6174169517193633</v>
      </c>
      <c r="P44" s="80"/>
      <c r="Q44" s="90">
        <v>48.981533725682652</v>
      </c>
      <c r="R44" s="32"/>
      <c r="S44" s="71" t="s">
        <v>529</v>
      </c>
      <c r="T44" s="32"/>
      <c r="U44" s="220"/>
    </row>
    <row r="45" spans="1:21" ht="6.75" customHeight="1" thickBot="1">
      <c r="A45" s="7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3"/>
      <c r="R45" s="93"/>
      <c r="S45" s="93"/>
      <c r="T45" s="93"/>
      <c r="U45" s="74"/>
    </row>
    <row r="46" spans="1:21" ht="13.5" thickTop="1"/>
  </sheetData>
  <mergeCells count="18">
    <mergeCell ref="Y10:Z10"/>
    <mergeCell ref="E4:I4"/>
    <mergeCell ref="K4:O4"/>
    <mergeCell ref="E6:E8"/>
    <mergeCell ref="G6:I6"/>
    <mergeCell ref="K6:K8"/>
    <mergeCell ref="M6:O6"/>
    <mergeCell ref="A4:A8"/>
    <mergeCell ref="C4:C8"/>
    <mergeCell ref="A1:U1"/>
    <mergeCell ref="S4:S8"/>
    <mergeCell ref="U4:U8"/>
    <mergeCell ref="U24:U36"/>
    <mergeCell ref="U38:U44"/>
    <mergeCell ref="A38:A44"/>
    <mergeCell ref="A10:A22"/>
    <mergeCell ref="A24:A36"/>
    <mergeCell ref="U10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4" t="s">
        <v>666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7" t="s">
        <v>660</v>
      </c>
      <c r="F4" s="218"/>
      <c r="G4" s="218"/>
      <c r="H4" s="218"/>
      <c r="I4" s="218"/>
      <c r="J4" s="77"/>
      <c r="K4" s="217" t="s">
        <v>661</v>
      </c>
      <c r="L4" s="217"/>
      <c r="M4" s="217"/>
      <c r="N4" s="217"/>
      <c r="O4" s="217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0">
        <v>2019</v>
      </c>
      <c r="B10" s="32"/>
      <c r="C10" s="81" t="s">
        <v>297</v>
      </c>
      <c r="D10" s="82"/>
      <c r="E10" s="83">
        <f>SUM(E11:E22)</f>
        <v>-20074.318401000004</v>
      </c>
      <c r="F10" s="84"/>
      <c r="G10" s="95">
        <f>SUM(G11:G22)</f>
        <v>-2485.0637190000039</v>
      </c>
      <c r="H10" s="86"/>
      <c r="I10" s="87"/>
      <c r="J10" s="82"/>
      <c r="K10" s="83">
        <f>SUM(K11:K22)</f>
        <v>-14635.544796999999</v>
      </c>
      <c r="L10" s="84"/>
      <c r="M10" s="95">
        <f>SUM(M11:M22)</f>
        <v>-2154.5873790000028</v>
      </c>
      <c r="N10" s="86"/>
      <c r="O10" s="87"/>
      <c r="P10" s="88"/>
      <c r="Q10" s="87"/>
      <c r="R10" s="32"/>
      <c r="S10" s="81" t="s">
        <v>297</v>
      </c>
      <c r="T10" s="32"/>
      <c r="U10" s="220">
        <v>2019</v>
      </c>
      <c r="Y10" s="223"/>
      <c r="Z10" s="223"/>
    </row>
    <row r="11" spans="1:26" ht="13.5" customHeight="1">
      <c r="A11" s="220"/>
      <c r="B11" s="32"/>
      <c r="C11" s="71" t="s">
        <v>327</v>
      </c>
      <c r="D11" s="32"/>
      <c r="E11" s="89">
        <v>-1783.8214769999986</v>
      </c>
      <c r="F11" s="72"/>
      <c r="G11" s="91">
        <v>-511.7629309999993</v>
      </c>
      <c r="H11" s="91"/>
      <c r="I11" s="91">
        <v>-179.03336699999909</v>
      </c>
      <c r="J11" s="32"/>
      <c r="K11" s="89">
        <v>-1254.9730199999976</v>
      </c>
      <c r="L11" s="72"/>
      <c r="M11" s="91">
        <v>-492.34098399999766</v>
      </c>
      <c r="N11" s="91"/>
      <c r="O11" s="91">
        <v>20.047554000002492</v>
      </c>
      <c r="P11" s="80"/>
      <c r="Q11" s="91">
        <v>-1731.8613759999971</v>
      </c>
      <c r="R11" s="32"/>
      <c r="S11" s="71" t="s">
        <v>524</v>
      </c>
      <c r="T11" s="32"/>
      <c r="U11" s="220"/>
    </row>
    <row r="12" spans="1:26" ht="13.5" customHeight="1">
      <c r="A12" s="220"/>
      <c r="B12" s="32"/>
      <c r="C12" s="71" t="s">
        <v>328</v>
      </c>
      <c r="D12" s="32"/>
      <c r="E12" s="89">
        <v>-1342.3418500000007</v>
      </c>
      <c r="F12" s="72"/>
      <c r="G12" s="91">
        <v>-282.70305300000018</v>
      </c>
      <c r="H12" s="91"/>
      <c r="I12" s="91">
        <v>441.47962699999789</v>
      </c>
      <c r="J12" s="32"/>
      <c r="K12" s="89">
        <v>-836.04460700000163</v>
      </c>
      <c r="L12" s="72"/>
      <c r="M12" s="91">
        <v>-142.69467000000168</v>
      </c>
      <c r="N12" s="91"/>
      <c r="O12" s="91">
        <v>418.928412999996</v>
      </c>
      <c r="P12" s="80"/>
      <c r="Q12" s="91">
        <v>-886.65121699999872</v>
      </c>
      <c r="R12" s="32"/>
      <c r="S12" s="71" t="s">
        <v>525</v>
      </c>
      <c r="T12" s="32"/>
      <c r="U12" s="220"/>
    </row>
    <row r="13" spans="1:26" ht="13.5" customHeight="1">
      <c r="A13" s="220"/>
      <c r="B13" s="32"/>
      <c r="C13" s="71" t="s">
        <v>329</v>
      </c>
      <c r="D13" s="32"/>
      <c r="E13" s="89">
        <v>-1623.5713409999998</v>
      </c>
      <c r="F13" s="72"/>
      <c r="G13" s="91">
        <v>-244.96979400000055</v>
      </c>
      <c r="H13" s="91"/>
      <c r="I13" s="91">
        <v>-281.22949099999914</v>
      </c>
      <c r="J13" s="32"/>
      <c r="K13" s="89">
        <v>-1186.1418530000001</v>
      </c>
      <c r="L13" s="72"/>
      <c r="M13" s="91">
        <v>-132.81838000000153</v>
      </c>
      <c r="N13" s="91"/>
      <c r="O13" s="91">
        <v>-350.09724599999845</v>
      </c>
      <c r="P13" s="80"/>
      <c r="Q13" s="91">
        <v>-1039.435778</v>
      </c>
      <c r="R13" s="32"/>
      <c r="S13" s="71" t="s">
        <v>526</v>
      </c>
      <c r="T13" s="32"/>
      <c r="U13" s="220"/>
    </row>
    <row r="14" spans="1:26" ht="13.5" customHeight="1">
      <c r="A14" s="220"/>
      <c r="B14" s="32"/>
      <c r="C14" s="71" t="s">
        <v>330</v>
      </c>
      <c r="D14" s="32"/>
      <c r="E14" s="89">
        <v>-1780.1674029999995</v>
      </c>
      <c r="F14" s="72"/>
      <c r="G14" s="91">
        <v>-425.5631259999991</v>
      </c>
      <c r="H14" s="91"/>
      <c r="I14" s="91">
        <v>-156.59606199999962</v>
      </c>
      <c r="J14" s="32"/>
      <c r="K14" s="89">
        <v>-1320.9053829999984</v>
      </c>
      <c r="L14" s="72"/>
      <c r="M14" s="91">
        <v>-276.28847699999824</v>
      </c>
      <c r="N14" s="91"/>
      <c r="O14" s="91">
        <v>-134.76352999999835</v>
      </c>
      <c r="P14" s="80"/>
      <c r="Q14" s="91">
        <v>-953.23597299999983</v>
      </c>
      <c r="R14" s="32"/>
      <c r="S14" s="71" t="s">
        <v>527</v>
      </c>
      <c r="T14" s="32"/>
      <c r="U14" s="220"/>
    </row>
    <row r="15" spans="1:26" ht="13.5" customHeight="1">
      <c r="A15" s="220"/>
      <c r="B15" s="32"/>
      <c r="C15" s="71" t="s">
        <v>331</v>
      </c>
      <c r="D15" s="32"/>
      <c r="E15" s="89">
        <v>-1620.428799999997</v>
      </c>
      <c r="F15" s="72"/>
      <c r="G15" s="91">
        <v>-441.11962499999754</v>
      </c>
      <c r="H15" s="91"/>
      <c r="I15" s="91">
        <v>159.73860300000251</v>
      </c>
      <c r="J15" s="32"/>
      <c r="K15" s="89">
        <v>-1185.1732829999974</v>
      </c>
      <c r="L15" s="72"/>
      <c r="M15" s="91">
        <v>-175.49095499999748</v>
      </c>
      <c r="N15" s="91"/>
      <c r="O15" s="91">
        <v>135.73210000000108</v>
      </c>
      <c r="P15" s="80"/>
      <c r="Q15" s="91">
        <v>-1111.6525449999972</v>
      </c>
      <c r="R15" s="32"/>
      <c r="S15" s="71" t="s">
        <v>528</v>
      </c>
      <c r="T15" s="32"/>
      <c r="U15" s="220"/>
    </row>
    <row r="16" spans="1:26" ht="13.5" customHeight="1">
      <c r="A16" s="220"/>
      <c r="B16" s="32"/>
      <c r="C16" s="71" t="s">
        <v>332</v>
      </c>
      <c r="D16" s="32"/>
      <c r="E16" s="89">
        <v>-1870.3339650000016</v>
      </c>
      <c r="F16" s="72"/>
      <c r="G16" s="91">
        <v>-135.30512300000191</v>
      </c>
      <c r="H16" s="91"/>
      <c r="I16" s="91">
        <v>-249.90516500000467</v>
      </c>
      <c r="J16" s="32"/>
      <c r="K16" s="89">
        <v>-1317.2492980000015</v>
      </c>
      <c r="L16" s="72"/>
      <c r="M16" s="91">
        <v>-283.24082500000168</v>
      </c>
      <c r="N16" s="91"/>
      <c r="O16" s="91">
        <v>-132.07601500000419</v>
      </c>
      <c r="P16" s="80"/>
      <c r="Q16" s="91">
        <v>-1001.9878739999986</v>
      </c>
      <c r="R16" s="32"/>
      <c r="S16" s="71" t="s">
        <v>529</v>
      </c>
      <c r="T16" s="32"/>
      <c r="U16" s="220"/>
    </row>
    <row r="17" spans="1:21" ht="13.5" customHeight="1">
      <c r="A17" s="220"/>
      <c r="B17" s="32"/>
      <c r="C17" s="71" t="s">
        <v>333</v>
      </c>
      <c r="D17" s="32"/>
      <c r="E17" s="89">
        <v>-1863.6370590000024</v>
      </c>
      <c r="F17" s="72"/>
      <c r="G17" s="91">
        <v>-567.90878600000178</v>
      </c>
      <c r="H17" s="91"/>
      <c r="I17" s="91">
        <v>6.6969059999992169</v>
      </c>
      <c r="J17" s="32"/>
      <c r="K17" s="89">
        <v>-1323.8549280000025</v>
      </c>
      <c r="L17" s="72"/>
      <c r="M17" s="91">
        <v>-438.53085300000294</v>
      </c>
      <c r="N17" s="91"/>
      <c r="O17" s="91">
        <v>-6.6056300000009287</v>
      </c>
      <c r="P17" s="80"/>
      <c r="Q17" s="91">
        <v>-1144.3335340000012</v>
      </c>
      <c r="R17" s="32"/>
      <c r="S17" s="71" t="s">
        <v>530</v>
      </c>
      <c r="T17" s="32"/>
      <c r="U17" s="220"/>
    </row>
    <row r="18" spans="1:21" ht="13.5" customHeight="1">
      <c r="A18" s="220"/>
      <c r="B18" s="32"/>
      <c r="C18" s="71" t="s">
        <v>334</v>
      </c>
      <c r="D18" s="32"/>
      <c r="E18" s="89">
        <v>-1622.7543060000021</v>
      </c>
      <c r="F18" s="72"/>
      <c r="G18" s="91">
        <v>103.04928199999858</v>
      </c>
      <c r="H18" s="91"/>
      <c r="I18" s="91">
        <v>240.88275300000032</v>
      </c>
      <c r="J18" s="32"/>
      <c r="K18" s="89">
        <v>-1285.6307510000015</v>
      </c>
      <c r="L18" s="72"/>
      <c r="M18" s="91">
        <v>-177.83225900000116</v>
      </c>
      <c r="N18" s="91"/>
      <c r="O18" s="91">
        <v>38.224177000000964</v>
      </c>
      <c r="P18" s="80"/>
      <c r="Q18" s="91">
        <v>-600.16462700000557</v>
      </c>
      <c r="R18" s="32"/>
      <c r="S18" s="71" t="s">
        <v>531</v>
      </c>
      <c r="T18" s="32"/>
      <c r="U18" s="220"/>
    </row>
    <row r="19" spans="1:21" ht="13.5" customHeight="1">
      <c r="A19" s="220"/>
      <c r="B19" s="32"/>
      <c r="C19" s="71" t="s">
        <v>335</v>
      </c>
      <c r="D19" s="32"/>
      <c r="E19" s="89">
        <v>-1731.2820610000017</v>
      </c>
      <c r="F19" s="72"/>
      <c r="G19" s="91">
        <v>-448.64445400000113</v>
      </c>
      <c r="H19" s="91"/>
      <c r="I19" s="91">
        <v>-108.52775499999962</v>
      </c>
      <c r="J19" s="32"/>
      <c r="K19" s="89">
        <v>-1138.296977</v>
      </c>
      <c r="L19" s="72"/>
      <c r="M19" s="91">
        <v>-177.9545279999993</v>
      </c>
      <c r="N19" s="91"/>
      <c r="O19" s="91">
        <v>147.33377400000154</v>
      </c>
      <c r="P19" s="80"/>
      <c r="Q19" s="91">
        <v>-913.50395800000479</v>
      </c>
      <c r="R19" s="32"/>
      <c r="S19" s="71" t="s">
        <v>532</v>
      </c>
      <c r="T19" s="32"/>
      <c r="U19" s="220"/>
    </row>
    <row r="20" spans="1:21" ht="13.5" customHeight="1">
      <c r="A20" s="220"/>
      <c r="B20" s="32"/>
      <c r="C20" s="71" t="s">
        <v>336</v>
      </c>
      <c r="D20" s="32"/>
      <c r="E20" s="89">
        <v>-1698.6810319999986</v>
      </c>
      <c r="F20" s="72"/>
      <c r="G20" s="91">
        <v>-68.195997999999236</v>
      </c>
      <c r="H20" s="91"/>
      <c r="I20" s="91">
        <v>32.601029000003109</v>
      </c>
      <c r="J20" s="32"/>
      <c r="K20" s="89">
        <v>-1197.437786999998</v>
      </c>
      <c r="L20" s="72"/>
      <c r="M20" s="91">
        <v>-61.9804499999982</v>
      </c>
      <c r="N20" s="91"/>
      <c r="O20" s="91">
        <v>-59.140809999998055</v>
      </c>
      <c r="P20" s="80"/>
      <c r="Q20" s="91">
        <v>-413.79117000000224</v>
      </c>
      <c r="R20" s="32"/>
      <c r="S20" s="71" t="s">
        <v>533</v>
      </c>
      <c r="T20" s="32"/>
      <c r="U20" s="220"/>
    </row>
    <row r="21" spans="1:21" ht="13.5" customHeight="1">
      <c r="A21" s="220"/>
      <c r="B21" s="32"/>
      <c r="C21" s="71" t="s">
        <v>337</v>
      </c>
      <c r="D21" s="32"/>
      <c r="E21" s="89">
        <v>-1708.1984790000015</v>
      </c>
      <c r="F21" s="72"/>
      <c r="G21" s="91">
        <v>362.37240699999802</v>
      </c>
      <c r="H21" s="91"/>
      <c r="I21" s="91">
        <v>-9.5174470000029032</v>
      </c>
      <c r="J21" s="32"/>
      <c r="K21" s="89">
        <v>-1386.5358080000015</v>
      </c>
      <c r="L21" s="72"/>
      <c r="M21" s="91">
        <v>132.86552999999822</v>
      </c>
      <c r="N21" s="91"/>
      <c r="O21" s="91">
        <v>-189.09802100000343</v>
      </c>
      <c r="P21" s="80"/>
      <c r="Q21" s="91">
        <v>-154.46804500000235</v>
      </c>
      <c r="R21" s="32"/>
      <c r="S21" s="71" t="s">
        <v>534</v>
      </c>
      <c r="T21" s="32"/>
      <c r="U21" s="220"/>
    </row>
    <row r="22" spans="1:21" ht="13.5" customHeight="1">
      <c r="A22" s="220"/>
      <c r="B22" s="32"/>
      <c r="C22" s="71" t="s">
        <v>338</v>
      </c>
      <c r="D22" s="32"/>
      <c r="E22" s="89">
        <v>-1429.1006279999992</v>
      </c>
      <c r="F22" s="72"/>
      <c r="G22" s="91">
        <v>175.68748200000027</v>
      </c>
      <c r="H22" s="91"/>
      <c r="I22" s="91">
        <v>279.09785100000227</v>
      </c>
      <c r="J22" s="32"/>
      <c r="K22" s="89">
        <v>-1203.3011020000013</v>
      </c>
      <c r="L22" s="72"/>
      <c r="M22" s="91">
        <v>71.719471999998859</v>
      </c>
      <c r="N22" s="91"/>
      <c r="O22" s="91">
        <v>183.23470600000019</v>
      </c>
      <c r="P22" s="80"/>
      <c r="Q22" s="91">
        <v>469.86389099999906</v>
      </c>
      <c r="R22" s="32"/>
      <c r="S22" s="71" t="s">
        <v>535</v>
      </c>
      <c r="T22" s="32"/>
      <c r="U22" s="220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0">
        <v>2020</v>
      </c>
      <c r="B24" s="32"/>
      <c r="C24" s="81" t="s">
        <v>297</v>
      </c>
      <c r="D24" s="82"/>
      <c r="E24" s="83">
        <f>SUM(E25:E36)</f>
        <v>-14122.322752999999</v>
      </c>
      <c r="F24" s="84"/>
      <c r="G24" s="95">
        <f>SUM(G25:G36)</f>
        <v>5951.9956480000019</v>
      </c>
      <c r="H24" s="86"/>
      <c r="I24" s="87"/>
      <c r="J24" s="82"/>
      <c r="K24" s="83">
        <f>SUM(K25:K36)</f>
        <v>-10765.069015000003</v>
      </c>
      <c r="L24" s="84"/>
      <c r="M24" s="95">
        <f>SUM(M25:M36)</f>
        <v>3870.4757820000004</v>
      </c>
      <c r="N24" s="86"/>
      <c r="O24" s="87"/>
      <c r="P24" s="88"/>
      <c r="Q24" s="87"/>
      <c r="R24" s="32"/>
      <c r="S24" s="81" t="s">
        <v>297</v>
      </c>
      <c r="T24" s="32"/>
      <c r="U24" s="220">
        <v>2020</v>
      </c>
    </row>
    <row r="25" spans="1:21" ht="13.5" customHeight="1">
      <c r="A25" s="220"/>
      <c r="B25" s="32"/>
      <c r="C25" s="71" t="s">
        <v>327</v>
      </c>
      <c r="D25" s="32"/>
      <c r="E25" s="89">
        <v>-1464.2194319999999</v>
      </c>
      <c r="F25" s="72"/>
      <c r="G25" s="91">
        <v>319.60204499999872</v>
      </c>
      <c r="H25" s="91"/>
      <c r="I25" s="91">
        <v>-35.118804000000637</v>
      </c>
      <c r="J25" s="32"/>
      <c r="K25" s="89">
        <v>-977.53962099999808</v>
      </c>
      <c r="L25" s="72"/>
      <c r="M25" s="91">
        <v>277.43339899999955</v>
      </c>
      <c r="N25" s="91"/>
      <c r="O25" s="91">
        <v>225.76148100000319</v>
      </c>
      <c r="P25" s="80"/>
      <c r="Q25" s="91">
        <v>857.66193399999702</v>
      </c>
      <c r="R25" s="32"/>
      <c r="S25" s="71" t="s">
        <v>524</v>
      </c>
      <c r="T25" s="32"/>
      <c r="U25" s="220"/>
    </row>
    <row r="26" spans="1:21" ht="13.5" customHeight="1">
      <c r="A26" s="220"/>
      <c r="B26" s="32"/>
      <c r="C26" s="71" t="s">
        <v>328</v>
      </c>
      <c r="D26" s="32"/>
      <c r="E26" s="89">
        <v>-1544.175855999998</v>
      </c>
      <c r="F26" s="72"/>
      <c r="G26" s="91">
        <v>-201.83400599999732</v>
      </c>
      <c r="H26" s="91"/>
      <c r="I26" s="91">
        <v>-79.956423999998151</v>
      </c>
      <c r="J26" s="32"/>
      <c r="K26" s="89">
        <v>-1129.7423439999975</v>
      </c>
      <c r="L26" s="72"/>
      <c r="M26" s="91">
        <v>-293.69773699999587</v>
      </c>
      <c r="N26" s="91"/>
      <c r="O26" s="91">
        <v>-152.20272299999942</v>
      </c>
      <c r="P26" s="80"/>
      <c r="Q26" s="91">
        <v>293.45552100000168</v>
      </c>
      <c r="R26" s="32"/>
      <c r="S26" s="71" t="s">
        <v>525</v>
      </c>
      <c r="T26" s="32"/>
      <c r="U26" s="220"/>
    </row>
    <row r="27" spans="1:21" ht="13.5" customHeight="1">
      <c r="A27" s="220"/>
      <c r="B27" s="32"/>
      <c r="C27" s="71" t="s">
        <v>329</v>
      </c>
      <c r="D27" s="32"/>
      <c r="E27" s="89">
        <v>-1556.4760180000021</v>
      </c>
      <c r="F27" s="72"/>
      <c r="G27" s="91">
        <v>67.095322999997734</v>
      </c>
      <c r="H27" s="91"/>
      <c r="I27" s="91">
        <v>-12.300162000004093</v>
      </c>
      <c r="J27" s="32"/>
      <c r="K27" s="89">
        <v>-1128.2534240000014</v>
      </c>
      <c r="L27" s="72"/>
      <c r="M27" s="91">
        <v>57.888428999998723</v>
      </c>
      <c r="N27" s="91"/>
      <c r="O27" s="91">
        <v>1.488919999996142</v>
      </c>
      <c r="P27" s="80"/>
      <c r="Q27" s="91">
        <v>184.86336199999914</v>
      </c>
      <c r="R27" s="32"/>
      <c r="S27" s="71" t="s">
        <v>526</v>
      </c>
      <c r="T27" s="32"/>
      <c r="U27" s="220"/>
    </row>
    <row r="28" spans="1:21" ht="13.5" customHeight="1">
      <c r="A28" s="220"/>
      <c r="B28" s="32"/>
      <c r="C28" s="71" t="s">
        <v>330</v>
      </c>
      <c r="D28" s="32"/>
      <c r="E28" s="89">
        <v>-1185.1282960000003</v>
      </c>
      <c r="F28" s="72"/>
      <c r="G28" s="91">
        <v>595.03910699999915</v>
      </c>
      <c r="H28" s="91"/>
      <c r="I28" s="91">
        <v>371.3477220000018</v>
      </c>
      <c r="J28" s="32"/>
      <c r="K28" s="89">
        <v>-937.5212319999996</v>
      </c>
      <c r="L28" s="72"/>
      <c r="M28" s="91">
        <v>383.38415099999884</v>
      </c>
      <c r="N28" s="91"/>
      <c r="O28" s="91">
        <v>190.73219200000176</v>
      </c>
      <c r="P28" s="80"/>
      <c r="Q28" s="91">
        <v>460.30042400000002</v>
      </c>
      <c r="R28" s="32"/>
      <c r="S28" s="71" t="s">
        <v>527</v>
      </c>
      <c r="T28" s="32"/>
      <c r="U28" s="220"/>
    </row>
    <row r="29" spans="1:21" ht="13.5" customHeight="1">
      <c r="A29" s="220"/>
      <c r="B29" s="32"/>
      <c r="C29" s="71" t="s">
        <v>331</v>
      </c>
      <c r="D29" s="32"/>
      <c r="E29" s="89">
        <v>-946.73884000000044</v>
      </c>
      <c r="F29" s="72"/>
      <c r="G29" s="91">
        <v>673.68995999999652</v>
      </c>
      <c r="H29" s="91"/>
      <c r="I29" s="91">
        <v>238.38945599999988</v>
      </c>
      <c r="J29" s="32"/>
      <c r="K29" s="89">
        <v>-820.5117850000006</v>
      </c>
      <c r="L29" s="72"/>
      <c r="M29" s="91">
        <v>364.66149799999675</v>
      </c>
      <c r="N29" s="91"/>
      <c r="O29" s="91">
        <v>117.009446999999</v>
      </c>
      <c r="P29" s="80"/>
      <c r="Q29" s="91">
        <v>1335.8243899999934</v>
      </c>
      <c r="R29" s="32"/>
      <c r="S29" s="71" t="s">
        <v>528</v>
      </c>
      <c r="T29" s="32"/>
      <c r="U29" s="220"/>
    </row>
    <row r="30" spans="1:21" ht="13.5" customHeight="1">
      <c r="A30" s="220"/>
      <c r="B30" s="32"/>
      <c r="C30" s="71" t="s">
        <v>332</v>
      </c>
      <c r="D30" s="32"/>
      <c r="E30" s="89">
        <v>-914.90990499999862</v>
      </c>
      <c r="F30" s="72"/>
      <c r="G30" s="91">
        <v>955.42406000000301</v>
      </c>
      <c r="H30" s="91"/>
      <c r="I30" s="91">
        <v>31.82893500000182</v>
      </c>
      <c r="J30" s="32"/>
      <c r="K30" s="89">
        <v>-751.67465899999934</v>
      </c>
      <c r="L30" s="72"/>
      <c r="M30" s="91">
        <v>565.57463900000221</v>
      </c>
      <c r="N30" s="91"/>
      <c r="O30" s="91">
        <v>68.837126000001263</v>
      </c>
      <c r="P30" s="80"/>
      <c r="Q30" s="91">
        <v>2224.1531269999987</v>
      </c>
      <c r="R30" s="32"/>
      <c r="S30" s="71" t="s">
        <v>529</v>
      </c>
      <c r="T30" s="32"/>
      <c r="U30" s="220"/>
    </row>
    <row r="31" spans="1:21" ht="13.5" customHeight="1">
      <c r="A31" s="220"/>
      <c r="B31" s="32"/>
      <c r="C31" s="71" t="s">
        <v>333</v>
      </c>
      <c r="D31" s="32"/>
      <c r="E31" s="89">
        <v>-794.30246799999895</v>
      </c>
      <c r="F31" s="72"/>
      <c r="G31" s="91">
        <v>1069.3345910000035</v>
      </c>
      <c r="H31" s="91"/>
      <c r="I31" s="91">
        <v>120.60743699999966</v>
      </c>
      <c r="J31" s="32"/>
      <c r="K31" s="89">
        <v>-521.0704229999983</v>
      </c>
      <c r="L31" s="72"/>
      <c r="M31" s="91">
        <v>802.78450500000417</v>
      </c>
      <c r="N31" s="91"/>
      <c r="O31" s="91">
        <v>230.60423600000104</v>
      </c>
      <c r="P31" s="80"/>
      <c r="Q31" s="91">
        <v>2698.448611000003</v>
      </c>
      <c r="R31" s="32"/>
      <c r="S31" s="71" t="s">
        <v>530</v>
      </c>
      <c r="T31" s="32"/>
      <c r="U31" s="220"/>
    </row>
    <row r="32" spans="1:21" ht="13.5" customHeight="1">
      <c r="A32" s="220"/>
      <c r="B32" s="32"/>
      <c r="C32" s="71" t="s">
        <v>334</v>
      </c>
      <c r="D32" s="32"/>
      <c r="E32" s="89">
        <v>-1208.1469270000021</v>
      </c>
      <c r="F32" s="72"/>
      <c r="G32" s="91">
        <v>414.60737900000004</v>
      </c>
      <c r="H32" s="91"/>
      <c r="I32" s="91">
        <v>-413.8444590000031</v>
      </c>
      <c r="J32" s="32"/>
      <c r="K32" s="89">
        <v>-928.13278000000264</v>
      </c>
      <c r="L32" s="72"/>
      <c r="M32" s="91">
        <v>357.49797099999887</v>
      </c>
      <c r="N32" s="91"/>
      <c r="O32" s="91">
        <v>-407.06235700000434</v>
      </c>
      <c r="P32" s="80"/>
      <c r="Q32" s="91">
        <v>2439.366030000007</v>
      </c>
      <c r="R32" s="32"/>
      <c r="S32" s="71" t="s">
        <v>531</v>
      </c>
      <c r="T32" s="32"/>
      <c r="U32" s="220"/>
    </row>
    <row r="33" spans="1:21" ht="13.5" customHeight="1">
      <c r="A33" s="220"/>
      <c r="B33" s="32"/>
      <c r="C33" s="71" t="s">
        <v>335</v>
      </c>
      <c r="D33" s="32"/>
      <c r="E33" s="89">
        <v>-1149.2792339999996</v>
      </c>
      <c r="F33" s="72"/>
      <c r="G33" s="91">
        <v>582.00282700000207</v>
      </c>
      <c r="H33" s="91"/>
      <c r="I33" s="91">
        <v>58.867693000002419</v>
      </c>
      <c r="J33" s="32"/>
      <c r="K33" s="89">
        <v>-847.3961760000002</v>
      </c>
      <c r="L33" s="72"/>
      <c r="M33" s="91">
        <v>290.90080099999977</v>
      </c>
      <c r="N33" s="91"/>
      <c r="O33" s="91">
        <v>80.736604000002444</v>
      </c>
      <c r="P33" s="80"/>
      <c r="Q33" s="91">
        <v>2065.944797000006</v>
      </c>
      <c r="R33" s="32"/>
      <c r="S33" s="71" t="s">
        <v>532</v>
      </c>
      <c r="T33" s="32"/>
      <c r="U33" s="220"/>
    </row>
    <row r="34" spans="1:21" ht="13.5" customHeight="1">
      <c r="A34" s="220"/>
      <c r="B34" s="32"/>
      <c r="C34" s="71" t="s">
        <v>336</v>
      </c>
      <c r="D34" s="32"/>
      <c r="E34" s="89">
        <v>-994.09143899999981</v>
      </c>
      <c r="F34" s="72"/>
      <c r="G34" s="91">
        <v>704.58959299999879</v>
      </c>
      <c r="H34" s="91"/>
      <c r="I34" s="91">
        <v>155.18779499999982</v>
      </c>
      <c r="J34" s="32"/>
      <c r="K34" s="89">
        <v>-709.19117000000188</v>
      </c>
      <c r="L34" s="72"/>
      <c r="M34" s="91">
        <v>488.24661699999615</v>
      </c>
      <c r="N34" s="91"/>
      <c r="O34" s="91">
        <v>138.20500599999832</v>
      </c>
      <c r="P34" s="80"/>
      <c r="Q34" s="91">
        <v>1701.1997990000013</v>
      </c>
      <c r="R34" s="32"/>
      <c r="S34" s="71" t="s">
        <v>533</v>
      </c>
      <c r="T34" s="32"/>
      <c r="U34" s="220"/>
    </row>
    <row r="35" spans="1:21" ht="13.5" customHeight="1">
      <c r="A35" s="220"/>
      <c r="B35" s="32"/>
      <c r="C35" s="71" t="s">
        <v>337</v>
      </c>
      <c r="D35" s="32"/>
      <c r="E35" s="89">
        <v>-918.91210900000078</v>
      </c>
      <c r="F35" s="72"/>
      <c r="G35" s="91">
        <v>789.28637000000072</v>
      </c>
      <c r="H35" s="91"/>
      <c r="I35" s="91">
        <v>75.179329999999027</v>
      </c>
      <c r="J35" s="32"/>
      <c r="K35" s="89">
        <v>-767.14108000000033</v>
      </c>
      <c r="L35" s="72"/>
      <c r="M35" s="91">
        <v>619.39472800000112</v>
      </c>
      <c r="N35" s="91"/>
      <c r="O35" s="91">
        <v>-57.949909999998454</v>
      </c>
      <c r="P35" s="80"/>
      <c r="Q35" s="91">
        <v>2075.8787900000016</v>
      </c>
      <c r="R35" s="32"/>
      <c r="S35" s="71" t="s">
        <v>534</v>
      </c>
      <c r="T35" s="32"/>
      <c r="U35" s="220"/>
    </row>
    <row r="36" spans="1:21" ht="13.5" customHeight="1">
      <c r="A36" s="220"/>
      <c r="B36" s="32"/>
      <c r="C36" s="71" t="s">
        <v>338</v>
      </c>
      <c r="D36" s="32"/>
      <c r="E36" s="89">
        <v>-1445.9422290000002</v>
      </c>
      <c r="F36" s="72"/>
      <c r="G36" s="91">
        <v>-16.841601000000992</v>
      </c>
      <c r="H36" s="91"/>
      <c r="I36" s="91">
        <v>-527.03011999999944</v>
      </c>
      <c r="J36" s="32"/>
      <c r="K36" s="89">
        <v>-1246.8943210000011</v>
      </c>
      <c r="L36" s="72"/>
      <c r="M36" s="91">
        <v>-43.593218999999863</v>
      </c>
      <c r="N36" s="91"/>
      <c r="O36" s="91">
        <v>-479.7532410000008</v>
      </c>
      <c r="P36" s="80"/>
      <c r="Q36" s="91">
        <v>1477.0343619999985</v>
      </c>
      <c r="R36" s="32"/>
      <c r="S36" s="71" t="s">
        <v>535</v>
      </c>
      <c r="T36" s="32"/>
      <c r="U36" s="220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0">
        <v>2021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0">
        <v>2021</v>
      </c>
    </row>
    <row r="39" spans="1:21" ht="13.5" customHeight="1">
      <c r="A39" s="220"/>
      <c r="B39" s="32"/>
      <c r="C39" s="71" t="s">
        <v>327</v>
      </c>
      <c r="D39" s="32"/>
      <c r="E39" s="89">
        <v>-898.42019299999902</v>
      </c>
      <c r="F39" s="72"/>
      <c r="G39" s="91">
        <v>565.79923900000085</v>
      </c>
      <c r="H39" s="91"/>
      <c r="I39" s="91">
        <v>547.52203600000121</v>
      </c>
      <c r="J39" s="32"/>
      <c r="K39" s="89">
        <v>-658.62832699999944</v>
      </c>
      <c r="L39" s="72"/>
      <c r="M39" s="91">
        <v>318.91129399999863</v>
      </c>
      <c r="N39" s="91"/>
      <c r="O39" s="91">
        <v>588.26599400000168</v>
      </c>
      <c r="P39" s="80"/>
      <c r="Q39" s="91">
        <v>1338.2440080000006</v>
      </c>
      <c r="R39" s="32"/>
      <c r="S39" s="71" t="s">
        <v>524</v>
      </c>
      <c r="T39" s="32"/>
      <c r="U39" s="220"/>
    </row>
    <row r="40" spans="1:21" ht="13.5" customHeight="1">
      <c r="A40" s="220"/>
      <c r="B40" s="32"/>
      <c r="C40" s="71" t="s">
        <v>328</v>
      </c>
      <c r="D40" s="32"/>
      <c r="E40" s="89">
        <v>-741.90750200000093</v>
      </c>
      <c r="F40" s="72"/>
      <c r="G40" s="91">
        <v>802.26835399999709</v>
      </c>
      <c r="H40" s="91"/>
      <c r="I40" s="91">
        <v>156.51269099999809</v>
      </c>
      <c r="J40" s="32"/>
      <c r="K40" s="89">
        <v>-468.26323200000206</v>
      </c>
      <c r="L40" s="72"/>
      <c r="M40" s="91">
        <v>661.47911199999544</v>
      </c>
      <c r="N40" s="91"/>
      <c r="O40" s="91">
        <v>190.36509499999738</v>
      </c>
      <c r="P40" s="80"/>
      <c r="Q40" s="91">
        <v>1351.2259919999969</v>
      </c>
      <c r="R40" s="32"/>
      <c r="S40" s="71" t="s">
        <v>525</v>
      </c>
      <c r="T40" s="32"/>
      <c r="U40" s="220"/>
    </row>
    <row r="41" spans="1:21" ht="13.5" customHeight="1">
      <c r="A41" s="220"/>
      <c r="B41" s="32"/>
      <c r="C41" s="71" t="s">
        <v>329</v>
      </c>
      <c r="D41" s="32"/>
      <c r="E41" s="89">
        <v>-1094.3969180000004</v>
      </c>
      <c r="F41" s="72"/>
      <c r="G41" s="91">
        <v>462.07910000000174</v>
      </c>
      <c r="H41" s="91"/>
      <c r="I41" s="91">
        <v>-352.48941599999944</v>
      </c>
      <c r="J41" s="32"/>
      <c r="K41" s="89">
        <v>-816.6645350000008</v>
      </c>
      <c r="L41" s="72"/>
      <c r="M41" s="91">
        <v>311.58888900000056</v>
      </c>
      <c r="N41" s="91"/>
      <c r="O41" s="91">
        <v>-348.40130299999873</v>
      </c>
      <c r="P41" s="80"/>
      <c r="Q41" s="91">
        <v>1830.1466929999997</v>
      </c>
      <c r="R41" s="32"/>
      <c r="S41" s="71" t="s">
        <v>526</v>
      </c>
      <c r="T41" s="32"/>
      <c r="U41" s="220"/>
    </row>
    <row r="42" spans="1:21" ht="13.5" customHeight="1">
      <c r="A42" s="220"/>
      <c r="B42" s="32"/>
      <c r="C42" s="71" t="s">
        <v>330</v>
      </c>
      <c r="D42" s="32"/>
      <c r="E42" s="89">
        <v>-1329.2582620000012</v>
      </c>
      <c r="F42" s="72"/>
      <c r="G42" s="91">
        <v>-144.12996600000088</v>
      </c>
      <c r="H42" s="91"/>
      <c r="I42" s="91">
        <v>-234.86134400000083</v>
      </c>
      <c r="J42" s="32"/>
      <c r="K42" s="89">
        <v>-955.17889400000149</v>
      </c>
      <c r="L42" s="72"/>
      <c r="M42" s="91">
        <v>-17.657662000001892</v>
      </c>
      <c r="N42" s="91"/>
      <c r="O42" s="91">
        <v>-138.5143590000007</v>
      </c>
      <c r="P42" s="80"/>
      <c r="Q42" s="91">
        <v>1120.2174879999975</v>
      </c>
      <c r="R42" s="32"/>
      <c r="S42" s="71" t="s">
        <v>527</v>
      </c>
      <c r="T42" s="32"/>
      <c r="U42" s="220"/>
    </row>
    <row r="43" spans="1:21" ht="13.5" customHeight="1">
      <c r="A43" s="220"/>
      <c r="B43" s="32"/>
      <c r="C43" s="71" t="s">
        <v>331</v>
      </c>
      <c r="D43" s="32"/>
      <c r="E43" s="89">
        <v>-1375.413008999999</v>
      </c>
      <c r="F43" s="72"/>
      <c r="G43" s="91">
        <v>-428.67416899999853</v>
      </c>
      <c r="H43" s="91"/>
      <c r="I43" s="91">
        <v>-46.154746999997769</v>
      </c>
      <c r="J43" s="32"/>
      <c r="K43" s="89">
        <v>-933.39751999999953</v>
      </c>
      <c r="L43" s="72"/>
      <c r="M43" s="91">
        <v>-112.88573499999893</v>
      </c>
      <c r="N43" s="91"/>
      <c r="O43" s="91">
        <v>21.781374000001961</v>
      </c>
      <c r="P43" s="80"/>
      <c r="Q43" s="91">
        <v>-110.72503499999766</v>
      </c>
      <c r="R43" s="32"/>
      <c r="S43" s="71" t="s">
        <v>528</v>
      </c>
      <c r="T43" s="32"/>
      <c r="U43" s="220"/>
    </row>
    <row r="44" spans="1:21" ht="13.5" customHeight="1">
      <c r="A44" s="220"/>
      <c r="B44" s="32"/>
      <c r="C44" s="71" t="s">
        <v>332</v>
      </c>
      <c r="D44" s="32"/>
      <c r="E44" s="89">
        <v>-1523.4855279999992</v>
      </c>
      <c r="F44" s="72"/>
      <c r="G44" s="91">
        <v>-608.57562300000063</v>
      </c>
      <c r="H44" s="91"/>
      <c r="I44" s="91">
        <v>-148.07251900000028</v>
      </c>
      <c r="J44" s="32"/>
      <c r="K44" s="89">
        <v>-1198.3822389999978</v>
      </c>
      <c r="L44" s="72"/>
      <c r="M44" s="91">
        <v>-446.70757999999842</v>
      </c>
      <c r="N44" s="91"/>
      <c r="O44" s="91">
        <v>-264.98471899999822</v>
      </c>
      <c r="P44" s="80"/>
      <c r="Q44" s="91">
        <v>-1181.379758</v>
      </c>
      <c r="R44" s="32"/>
      <c r="S44" s="71" t="s">
        <v>529</v>
      </c>
      <c r="T44" s="32"/>
      <c r="U44" s="220"/>
    </row>
    <row r="45" spans="1:21" ht="6.75" customHeight="1" thickBot="1">
      <c r="A45" s="7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3"/>
      <c r="R45" s="93"/>
      <c r="S45" s="93"/>
      <c r="T45" s="93"/>
      <c r="U45" s="74"/>
    </row>
    <row r="46" spans="1:21" ht="13.5" thickTop="1"/>
  </sheetData>
  <mergeCells count="18">
    <mergeCell ref="A1:U1"/>
    <mergeCell ref="S4:S8"/>
    <mergeCell ref="E4:I4"/>
    <mergeCell ref="K4:O4"/>
    <mergeCell ref="E6:E8"/>
    <mergeCell ref="G6:I6"/>
    <mergeCell ref="K6:K8"/>
    <mergeCell ref="M6:O6"/>
    <mergeCell ref="A38:A44"/>
    <mergeCell ref="A10:A22"/>
    <mergeCell ref="A24:A36"/>
    <mergeCell ref="A4:A8"/>
    <mergeCell ref="C4:C8"/>
    <mergeCell ref="U24:U36"/>
    <mergeCell ref="U38:U44"/>
    <mergeCell ref="U4:U8"/>
    <mergeCell ref="U10:U22"/>
    <mergeCell ref="Y10:Z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96" customWidth="1"/>
    <col min="2" max="2" width="9.28515625" style="97" customWidth="1"/>
    <col min="3" max="17" width="10.140625" style="97" customWidth="1"/>
    <col min="18" max="18" width="6.5703125" style="97" customWidth="1"/>
    <col min="19" max="19" width="9.140625" style="97"/>
    <col min="20" max="20" width="2.85546875" style="97" customWidth="1"/>
    <col min="21" max="16384" width="9.140625" style="97"/>
  </cols>
  <sheetData>
    <row r="1" spans="1:21" hidden="1"/>
    <row r="2" spans="1:21" ht="24" customHeight="1">
      <c r="A2" s="225" t="s">
        <v>667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31"/>
    </row>
    <row r="3" spans="1:21" s="98" customFormat="1" ht="6.75" customHeight="1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21" ht="12" customHeight="1" thickBot="1">
      <c r="A4" s="227" t="s">
        <v>162</v>
      </c>
      <c r="B4" s="227" t="s">
        <v>163</v>
      </c>
      <c r="C4" s="229" t="s">
        <v>668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227" t="s">
        <v>536</v>
      </c>
      <c r="S4" s="227" t="s">
        <v>523</v>
      </c>
      <c r="U4" s="31"/>
    </row>
    <row r="5" spans="1:21" ht="21.75" customHeight="1" thickBot="1">
      <c r="A5" s="228"/>
      <c r="B5" s="228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28"/>
      <c r="S5" s="228"/>
    </row>
    <row r="6" spans="1:21" ht="12.75">
      <c r="A6" s="100">
        <v>2020</v>
      </c>
      <c r="B6" s="97" t="s">
        <v>339</v>
      </c>
      <c r="C6" s="101">
        <v>879.30665699999997</v>
      </c>
      <c r="D6" s="101">
        <v>39.436546999999997</v>
      </c>
      <c r="E6" s="101">
        <v>185.69850600000001</v>
      </c>
      <c r="F6" s="101">
        <v>6.64656</v>
      </c>
      <c r="G6" s="101">
        <v>0.50082199999999999</v>
      </c>
      <c r="H6" s="101">
        <v>3.1150190000000002</v>
      </c>
      <c r="I6" s="101">
        <v>26.151353</v>
      </c>
      <c r="J6" s="101">
        <v>28.504735</v>
      </c>
      <c r="K6" s="101">
        <v>9.1277699999999999</v>
      </c>
      <c r="L6" s="101">
        <v>1961.4900660000001</v>
      </c>
      <c r="M6" s="101">
        <v>1.1527350000000001</v>
      </c>
      <c r="N6" s="101">
        <v>10.386082999999999</v>
      </c>
      <c r="O6" s="101">
        <v>433.07966299999998</v>
      </c>
      <c r="P6" s="101">
        <v>9.6769200000000009</v>
      </c>
      <c r="Q6" s="101">
        <v>45.388553999999999</v>
      </c>
      <c r="R6" s="100">
        <v>2020</v>
      </c>
      <c r="S6" s="97" t="s">
        <v>539</v>
      </c>
      <c r="U6" s="31"/>
    </row>
    <row r="7" spans="1:21">
      <c r="B7" s="97" t="s">
        <v>340</v>
      </c>
      <c r="C7" s="101">
        <v>842.809889</v>
      </c>
      <c r="D7" s="101">
        <v>38.090350999999998</v>
      </c>
      <c r="E7" s="101">
        <v>192.391344</v>
      </c>
      <c r="F7" s="101">
        <v>7.4958669999999996</v>
      </c>
      <c r="G7" s="101">
        <v>0.59239900000000001</v>
      </c>
      <c r="H7" s="101">
        <v>3.2055090000000002</v>
      </c>
      <c r="I7" s="101">
        <v>36.057195999999998</v>
      </c>
      <c r="J7" s="101">
        <v>29.754445</v>
      </c>
      <c r="K7" s="101">
        <v>8.875985</v>
      </c>
      <c r="L7" s="101">
        <v>1929.0701550000001</v>
      </c>
      <c r="M7" s="101">
        <v>2.2091880000000002</v>
      </c>
      <c r="N7" s="101">
        <v>14.893533</v>
      </c>
      <c r="O7" s="101">
        <v>673.60119099999997</v>
      </c>
      <c r="P7" s="101">
        <v>8.8784100000000006</v>
      </c>
      <c r="Q7" s="101">
        <v>46.879798999999998</v>
      </c>
      <c r="R7" s="96"/>
      <c r="S7" s="97" t="s">
        <v>540</v>
      </c>
    </row>
    <row r="8" spans="1:21">
      <c r="B8" s="97" t="s">
        <v>341</v>
      </c>
      <c r="C8" s="101">
        <v>820.48771699999998</v>
      </c>
      <c r="D8" s="101">
        <v>36.169902</v>
      </c>
      <c r="E8" s="101">
        <v>185.255214</v>
      </c>
      <c r="F8" s="101">
        <v>12.307219</v>
      </c>
      <c r="G8" s="101">
        <v>0.486425</v>
      </c>
      <c r="H8" s="101">
        <v>3.416131</v>
      </c>
      <c r="I8" s="101">
        <v>48.198945000000002</v>
      </c>
      <c r="J8" s="101">
        <v>19.714217999999999</v>
      </c>
      <c r="K8" s="101">
        <v>7.8360060000000002</v>
      </c>
      <c r="L8" s="101">
        <v>1832.609978</v>
      </c>
      <c r="M8" s="101">
        <v>2.301717</v>
      </c>
      <c r="N8" s="101">
        <v>16.184857999999998</v>
      </c>
      <c r="O8" s="101">
        <v>403.43828300000001</v>
      </c>
      <c r="P8" s="101">
        <v>8.3242750000000001</v>
      </c>
      <c r="Q8" s="101">
        <v>36.086294000000002</v>
      </c>
      <c r="R8" s="96"/>
      <c r="S8" s="97" t="s">
        <v>541</v>
      </c>
    </row>
    <row r="9" spans="1:21">
      <c r="B9" s="97" t="s">
        <v>342</v>
      </c>
      <c r="C9" s="101">
        <v>463.48661299999998</v>
      </c>
      <c r="D9" s="101">
        <v>22.569313000000001</v>
      </c>
      <c r="E9" s="101">
        <v>118.06092599999999</v>
      </c>
      <c r="F9" s="101">
        <v>8.2653479999999995</v>
      </c>
      <c r="G9" s="101">
        <v>1.167144</v>
      </c>
      <c r="H9" s="101">
        <v>1.5689519999999999</v>
      </c>
      <c r="I9" s="101">
        <v>35.690747999999999</v>
      </c>
      <c r="J9" s="101">
        <v>8.2313080000000003</v>
      </c>
      <c r="K9" s="101">
        <v>6.4469219999999998</v>
      </c>
      <c r="L9" s="101">
        <v>1258.8780879999999</v>
      </c>
      <c r="M9" s="101">
        <v>1.647132</v>
      </c>
      <c r="N9" s="101">
        <v>15.023697</v>
      </c>
      <c r="O9" s="101">
        <v>237.95369400000001</v>
      </c>
      <c r="P9" s="101">
        <v>7.7622549999999997</v>
      </c>
      <c r="Q9" s="101">
        <v>16.266501000000002</v>
      </c>
      <c r="R9" s="96"/>
      <c r="S9" s="97" t="s">
        <v>542</v>
      </c>
    </row>
    <row r="10" spans="1:21">
      <c r="B10" s="97" t="s">
        <v>343</v>
      </c>
      <c r="C10" s="101">
        <v>554.97807999999998</v>
      </c>
      <c r="D10" s="101">
        <v>24.368323</v>
      </c>
      <c r="E10" s="101">
        <v>137.89648800000001</v>
      </c>
      <c r="F10" s="101">
        <v>5.4662810000000004</v>
      </c>
      <c r="G10" s="101">
        <v>0.34153</v>
      </c>
      <c r="H10" s="101">
        <v>2.3361770000000002</v>
      </c>
      <c r="I10" s="101">
        <v>23.379871999999999</v>
      </c>
      <c r="J10" s="101">
        <v>11.611952</v>
      </c>
      <c r="K10" s="101">
        <v>8.7625869999999999</v>
      </c>
      <c r="L10" s="101">
        <v>1502.8808140000001</v>
      </c>
      <c r="M10" s="101">
        <v>1.744974</v>
      </c>
      <c r="N10" s="101">
        <v>14.339771000000001</v>
      </c>
      <c r="O10" s="101">
        <v>276.99158699999998</v>
      </c>
      <c r="P10" s="101">
        <v>8.1750059999999998</v>
      </c>
      <c r="Q10" s="101">
        <v>34.570830000000001</v>
      </c>
      <c r="R10" s="96"/>
      <c r="S10" s="97" t="s">
        <v>543</v>
      </c>
    </row>
    <row r="11" spans="1:21">
      <c r="B11" s="97" t="s">
        <v>344</v>
      </c>
      <c r="C11" s="101">
        <v>730.47284300000001</v>
      </c>
      <c r="D11" s="101">
        <v>26.359517</v>
      </c>
      <c r="E11" s="101">
        <v>142.404146</v>
      </c>
      <c r="F11" s="101">
        <v>16.44454</v>
      </c>
      <c r="G11" s="101">
        <v>0.597661</v>
      </c>
      <c r="H11" s="101">
        <v>4.4068139999999998</v>
      </c>
      <c r="I11" s="101">
        <v>28.162773999999999</v>
      </c>
      <c r="J11" s="101">
        <v>15.873144999999999</v>
      </c>
      <c r="K11" s="101">
        <v>8.1444139999999994</v>
      </c>
      <c r="L11" s="101">
        <v>1785.9350549999999</v>
      </c>
      <c r="M11" s="101">
        <v>2.359251</v>
      </c>
      <c r="N11" s="101">
        <v>14.407147</v>
      </c>
      <c r="O11" s="101">
        <v>345.504166</v>
      </c>
      <c r="P11" s="101">
        <v>14.282297</v>
      </c>
      <c r="Q11" s="101">
        <v>41.145487000000003</v>
      </c>
      <c r="R11" s="96"/>
      <c r="S11" s="97" t="s">
        <v>544</v>
      </c>
    </row>
    <row r="12" spans="1:21">
      <c r="B12" s="97" t="s">
        <v>345</v>
      </c>
      <c r="C12" s="101">
        <v>785.41638999999998</v>
      </c>
      <c r="D12" s="101">
        <v>35.704168000000003</v>
      </c>
      <c r="E12" s="101">
        <v>172.37086300000001</v>
      </c>
      <c r="F12" s="101">
        <v>22.448619000000001</v>
      </c>
      <c r="G12" s="101">
        <v>0.33299499999999999</v>
      </c>
      <c r="H12" s="101">
        <v>6.0493509999999997</v>
      </c>
      <c r="I12" s="101">
        <v>35.928690000000003</v>
      </c>
      <c r="J12" s="101">
        <v>16.064933</v>
      </c>
      <c r="K12" s="101">
        <v>8.4167310000000004</v>
      </c>
      <c r="L12" s="101">
        <v>2019.0736569999999</v>
      </c>
      <c r="M12" s="101">
        <v>3.0942249999999998</v>
      </c>
      <c r="N12" s="101">
        <v>14.742853</v>
      </c>
      <c r="O12" s="101">
        <v>406.98183799999998</v>
      </c>
      <c r="P12" s="101">
        <v>10.593627</v>
      </c>
      <c r="Q12" s="101">
        <v>40.132612999999999</v>
      </c>
      <c r="R12" s="96"/>
      <c r="S12" s="97" t="s">
        <v>545</v>
      </c>
    </row>
    <row r="13" spans="1:21">
      <c r="B13" s="97" t="s">
        <v>346</v>
      </c>
      <c r="C13" s="101">
        <v>621.40117299999997</v>
      </c>
      <c r="D13" s="101">
        <v>26.418398</v>
      </c>
      <c r="E13" s="101">
        <v>135.60370499999999</v>
      </c>
      <c r="F13" s="101">
        <v>5.5760069999999997</v>
      </c>
      <c r="G13" s="101">
        <v>0.32436999999999999</v>
      </c>
      <c r="H13" s="101">
        <v>2.4484210000000002</v>
      </c>
      <c r="I13" s="101">
        <v>32.650931</v>
      </c>
      <c r="J13" s="101">
        <v>13.833577999999999</v>
      </c>
      <c r="K13" s="101">
        <v>4.472645</v>
      </c>
      <c r="L13" s="101">
        <v>1622.755971</v>
      </c>
      <c r="M13" s="101">
        <v>2.0632890000000002</v>
      </c>
      <c r="N13" s="101">
        <v>12.920373</v>
      </c>
      <c r="O13" s="101">
        <v>419.25784900000002</v>
      </c>
      <c r="P13" s="101">
        <v>10.524070999999999</v>
      </c>
      <c r="Q13" s="101">
        <v>38.866602</v>
      </c>
      <c r="R13" s="96"/>
      <c r="S13" s="97" t="s">
        <v>546</v>
      </c>
    </row>
    <row r="14" spans="1:21">
      <c r="B14" s="97" t="s">
        <v>347</v>
      </c>
      <c r="C14" s="101">
        <v>883.93235000000004</v>
      </c>
      <c r="D14" s="101">
        <v>38.478234</v>
      </c>
      <c r="E14" s="101">
        <v>158.324027</v>
      </c>
      <c r="F14" s="101">
        <v>5.9836879999999999</v>
      </c>
      <c r="G14" s="101">
        <v>0.32464700000000002</v>
      </c>
      <c r="H14" s="101">
        <v>2.4747189999999999</v>
      </c>
      <c r="I14" s="101">
        <v>36.391427999999998</v>
      </c>
      <c r="J14" s="101">
        <v>29.395885</v>
      </c>
      <c r="K14" s="101">
        <v>6.6009710000000004</v>
      </c>
      <c r="L14" s="101">
        <v>1982.5943850000001</v>
      </c>
      <c r="M14" s="101">
        <v>4.0512290000000002</v>
      </c>
      <c r="N14" s="101">
        <v>13.211511</v>
      </c>
      <c r="O14" s="101">
        <v>435.45763099999999</v>
      </c>
      <c r="P14" s="101">
        <v>8.9233989999999999</v>
      </c>
      <c r="Q14" s="101">
        <v>48.108373</v>
      </c>
      <c r="R14" s="96"/>
      <c r="S14" s="97" t="s">
        <v>547</v>
      </c>
    </row>
    <row r="15" spans="1:21">
      <c r="B15" s="97" t="s">
        <v>348</v>
      </c>
      <c r="C15" s="101">
        <v>936.20845099999997</v>
      </c>
      <c r="D15" s="101">
        <v>34.819023999999999</v>
      </c>
      <c r="E15" s="101">
        <v>188.343276</v>
      </c>
      <c r="F15" s="101">
        <v>7.9972250000000003</v>
      </c>
      <c r="G15" s="101">
        <v>0.58783600000000003</v>
      </c>
      <c r="H15" s="101">
        <v>5.0134660000000002</v>
      </c>
      <c r="I15" s="101">
        <v>38.335816999999999</v>
      </c>
      <c r="J15" s="101">
        <v>22.590222000000001</v>
      </c>
      <c r="K15" s="101">
        <v>6.6231540000000004</v>
      </c>
      <c r="L15" s="101">
        <v>2151.716876</v>
      </c>
      <c r="M15" s="101">
        <v>1.8560620000000001</v>
      </c>
      <c r="N15" s="101">
        <v>16.172719000000001</v>
      </c>
      <c r="O15" s="101">
        <v>456.97525100000001</v>
      </c>
      <c r="P15" s="101">
        <v>9.7581710000000008</v>
      </c>
      <c r="Q15" s="101">
        <v>39.020057000000001</v>
      </c>
      <c r="R15" s="96"/>
      <c r="S15" s="97" t="s">
        <v>548</v>
      </c>
    </row>
    <row r="16" spans="1:21">
      <c r="B16" s="97" t="s">
        <v>349</v>
      </c>
      <c r="C16" s="101">
        <v>859.33937000000003</v>
      </c>
      <c r="D16" s="101">
        <v>34.516652999999998</v>
      </c>
      <c r="E16" s="101">
        <v>171.21004300000001</v>
      </c>
      <c r="F16" s="101">
        <v>10.728956999999999</v>
      </c>
      <c r="G16" s="101">
        <v>0.45159199999999999</v>
      </c>
      <c r="H16" s="101">
        <v>3.803366</v>
      </c>
      <c r="I16" s="101">
        <v>30.787588</v>
      </c>
      <c r="J16" s="101">
        <v>20.297225000000001</v>
      </c>
      <c r="K16" s="101">
        <v>7.6355320000000004</v>
      </c>
      <c r="L16" s="101">
        <v>2095.1400250000002</v>
      </c>
      <c r="M16" s="101">
        <v>1.8636760000000001</v>
      </c>
      <c r="N16" s="101">
        <v>14.103018</v>
      </c>
      <c r="O16" s="101">
        <v>523.30949099999998</v>
      </c>
      <c r="P16" s="101">
        <v>9.5095100000000006</v>
      </c>
      <c r="Q16" s="101">
        <v>50.826335</v>
      </c>
      <c r="R16" s="96"/>
      <c r="S16" s="97" t="s">
        <v>549</v>
      </c>
    </row>
    <row r="17" spans="1:19">
      <c r="B17" s="97" t="s">
        <v>350</v>
      </c>
      <c r="C17" s="101">
        <v>671.04513499999996</v>
      </c>
      <c r="D17" s="101">
        <v>30.725860999999998</v>
      </c>
      <c r="E17" s="101">
        <v>175.31176600000001</v>
      </c>
      <c r="F17" s="101">
        <v>5.7850130000000002</v>
      </c>
      <c r="G17" s="101">
        <v>1.093459</v>
      </c>
      <c r="H17" s="101">
        <v>3.5423840000000002</v>
      </c>
      <c r="I17" s="101">
        <v>28.648745999999999</v>
      </c>
      <c r="J17" s="101">
        <v>14.061425</v>
      </c>
      <c r="K17" s="101">
        <v>5.0216060000000002</v>
      </c>
      <c r="L17" s="101">
        <v>2016.803746</v>
      </c>
      <c r="M17" s="101">
        <v>1.9600789999999999</v>
      </c>
      <c r="N17" s="101">
        <v>17.065421000000001</v>
      </c>
      <c r="O17" s="101">
        <v>398.14494000000002</v>
      </c>
      <c r="P17" s="101">
        <v>12.810687</v>
      </c>
      <c r="Q17" s="101">
        <v>36.653475999999998</v>
      </c>
      <c r="R17" s="96"/>
      <c r="S17" s="97" t="s">
        <v>550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754.56401400000004</v>
      </c>
      <c r="D19" s="101">
        <v>27.973049</v>
      </c>
      <c r="E19" s="101">
        <v>159.36412000000001</v>
      </c>
      <c r="F19" s="101">
        <v>15.220495</v>
      </c>
      <c r="G19" s="101">
        <v>0.24671100000000001</v>
      </c>
      <c r="H19" s="101">
        <v>3.2249119999999998</v>
      </c>
      <c r="I19" s="101">
        <v>50.295760000000001</v>
      </c>
      <c r="J19" s="101">
        <v>20.683661000000001</v>
      </c>
      <c r="K19" s="101">
        <v>6.9455790000000004</v>
      </c>
      <c r="L19" s="101">
        <v>1812.3449250000001</v>
      </c>
      <c r="M19" s="101">
        <v>1.0876380000000001</v>
      </c>
      <c r="N19" s="101">
        <v>11.479728</v>
      </c>
      <c r="O19" s="101">
        <v>390.86338699999999</v>
      </c>
      <c r="P19" s="101">
        <v>9.0583969999999994</v>
      </c>
      <c r="Q19" s="101">
        <v>43.739344000000003</v>
      </c>
      <c r="R19" s="100">
        <v>2021</v>
      </c>
      <c r="S19" s="97" t="s">
        <v>539</v>
      </c>
    </row>
    <row r="20" spans="1:19">
      <c r="B20" s="97" t="s">
        <v>340</v>
      </c>
      <c r="C20" s="101">
        <v>802.23217899999997</v>
      </c>
      <c r="D20" s="101">
        <v>34.011398</v>
      </c>
      <c r="E20" s="101">
        <v>169.43452600000001</v>
      </c>
      <c r="F20" s="101">
        <v>8.3104779999999998</v>
      </c>
      <c r="G20" s="101">
        <v>0.19475899999999999</v>
      </c>
      <c r="H20" s="101">
        <v>1.794038</v>
      </c>
      <c r="I20" s="101">
        <v>27.851396999999999</v>
      </c>
      <c r="J20" s="101">
        <v>19.987092000000001</v>
      </c>
      <c r="K20" s="101">
        <v>7.811712</v>
      </c>
      <c r="L20" s="101">
        <v>1811.722088</v>
      </c>
      <c r="M20" s="101">
        <v>2.1843059999999999</v>
      </c>
      <c r="N20" s="101">
        <v>13.99559</v>
      </c>
      <c r="O20" s="101">
        <v>394.15827899999999</v>
      </c>
      <c r="P20" s="101">
        <v>11.665463000000001</v>
      </c>
      <c r="Q20" s="101">
        <v>53.166916000000001</v>
      </c>
      <c r="R20" s="96"/>
      <c r="S20" s="97" t="s">
        <v>540</v>
      </c>
    </row>
    <row r="21" spans="1:19">
      <c r="B21" s="97" t="s">
        <v>341</v>
      </c>
      <c r="C21" s="101">
        <v>999.04461000000003</v>
      </c>
      <c r="D21" s="101">
        <v>39.463667000000001</v>
      </c>
      <c r="E21" s="101">
        <v>214.368201</v>
      </c>
      <c r="F21" s="101">
        <v>8.3414730000000006</v>
      </c>
      <c r="G21" s="101">
        <v>0.248143</v>
      </c>
      <c r="H21" s="101">
        <v>3.6224560000000001</v>
      </c>
      <c r="I21" s="101">
        <v>32.050497999999997</v>
      </c>
      <c r="J21" s="101">
        <v>18.055489000000001</v>
      </c>
      <c r="K21" s="101">
        <v>9.0323469999999997</v>
      </c>
      <c r="L21" s="101">
        <v>2201.398741</v>
      </c>
      <c r="M21" s="101">
        <v>2.120444</v>
      </c>
      <c r="N21" s="101">
        <v>30.876228999999999</v>
      </c>
      <c r="O21" s="101">
        <v>458.67596400000002</v>
      </c>
      <c r="P21" s="101">
        <v>15.988849</v>
      </c>
      <c r="Q21" s="101">
        <v>59.651885</v>
      </c>
      <c r="R21" s="96"/>
      <c r="S21" s="97" t="s">
        <v>541</v>
      </c>
    </row>
    <row r="22" spans="1:19">
      <c r="B22" s="97" t="s">
        <v>342</v>
      </c>
      <c r="C22" s="101">
        <v>847.45643199999995</v>
      </c>
      <c r="D22" s="101">
        <v>40.115824000000003</v>
      </c>
      <c r="E22" s="101">
        <v>196.338246</v>
      </c>
      <c r="F22" s="101">
        <v>7.2372459999999998</v>
      </c>
      <c r="G22" s="101">
        <v>1.149219</v>
      </c>
      <c r="H22" s="101">
        <v>4.6626880000000002</v>
      </c>
      <c r="I22" s="101">
        <v>34.407465000000002</v>
      </c>
      <c r="J22" s="101">
        <v>18.605345</v>
      </c>
      <c r="K22" s="101">
        <v>8.4975579999999997</v>
      </c>
      <c r="L22" s="101">
        <v>2096.0833229999998</v>
      </c>
      <c r="M22" s="101">
        <v>2.5230670000000002</v>
      </c>
      <c r="N22" s="101">
        <v>14.250728000000001</v>
      </c>
      <c r="O22" s="101">
        <v>560.56580599999995</v>
      </c>
      <c r="P22" s="101">
        <v>8.9620529999999992</v>
      </c>
      <c r="Q22" s="101">
        <v>51.586128000000002</v>
      </c>
      <c r="R22" s="96"/>
      <c r="S22" s="97" t="s">
        <v>542</v>
      </c>
    </row>
    <row r="23" spans="1:19">
      <c r="B23" s="97" t="s">
        <v>343</v>
      </c>
      <c r="C23" s="101">
        <v>855.99467300000003</v>
      </c>
      <c r="D23" s="101">
        <v>34.952008999999997</v>
      </c>
      <c r="E23" s="101">
        <v>217.1917</v>
      </c>
      <c r="F23" s="101">
        <v>13.013335</v>
      </c>
      <c r="G23" s="101">
        <v>0.54806299999999997</v>
      </c>
      <c r="H23" s="101">
        <v>5.9326910000000002</v>
      </c>
      <c r="I23" s="101">
        <v>27.442157000000002</v>
      </c>
      <c r="J23" s="101">
        <v>19.839790000000001</v>
      </c>
      <c r="K23" s="101">
        <v>8.2480320000000003</v>
      </c>
      <c r="L23" s="101">
        <v>2203.885068</v>
      </c>
      <c r="M23" s="101">
        <v>1.9612430000000001</v>
      </c>
      <c r="N23" s="101">
        <v>14.02754</v>
      </c>
      <c r="O23" s="101">
        <v>434.48526199999998</v>
      </c>
      <c r="P23" s="101">
        <v>12.268672</v>
      </c>
      <c r="Q23" s="101">
        <v>51.679749999999999</v>
      </c>
      <c r="R23" s="96"/>
      <c r="S23" s="97" t="s">
        <v>543</v>
      </c>
    </row>
    <row r="24" spans="1:19">
      <c r="B24" s="97" t="s">
        <v>344</v>
      </c>
      <c r="C24" s="101">
        <v>886.44689900000003</v>
      </c>
      <c r="D24" s="101">
        <v>38.577637000000003</v>
      </c>
      <c r="E24" s="101">
        <v>220.408895</v>
      </c>
      <c r="F24" s="101">
        <v>6.6584719999999997</v>
      </c>
      <c r="G24" s="101">
        <v>0.23963699999999999</v>
      </c>
      <c r="H24" s="101">
        <v>6.3653570000000004</v>
      </c>
      <c r="I24" s="101">
        <v>32.511279000000002</v>
      </c>
      <c r="J24" s="101">
        <v>14.281257</v>
      </c>
      <c r="K24" s="101">
        <v>9.1462120000000002</v>
      </c>
      <c r="L24" s="101">
        <v>2227.3344809999999</v>
      </c>
      <c r="M24" s="101">
        <v>1.656955</v>
      </c>
      <c r="N24" s="101">
        <v>17.783487999999998</v>
      </c>
      <c r="O24" s="101">
        <v>414.93376699999999</v>
      </c>
      <c r="P24" s="101">
        <v>13.292201</v>
      </c>
      <c r="Q24" s="101">
        <v>47.103912999999999</v>
      </c>
      <c r="R24" s="96"/>
      <c r="S24" s="97" t="s">
        <v>544</v>
      </c>
    </row>
    <row r="25" spans="1:19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545</v>
      </c>
    </row>
    <row r="26" spans="1:19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546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547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548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549</v>
      </c>
    </row>
    <row r="30" spans="1:19" ht="9.75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>
      <c r="A31" s="227" t="s">
        <v>162</v>
      </c>
      <c r="B31" s="227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7" t="s">
        <v>536</v>
      </c>
      <c r="S31" s="227" t="s">
        <v>523</v>
      </c>
    </row>
    <row r="32" spans="1:19" ht="12" customHeight="1" thickBot="1">
      <c r="A32" s="228"/>
      <c r="B32" s="228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28"/>
      <c r="S32" s="228"/>
    </row>
    <row r="33" spans="1:19" ht="19.5" customHeight="1"/>
    <row r="34" spans="1:19" ht="6.75" customHeight="1" thickBo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9" ht="12" customHeight="1" thickBot="1">
      <c r="A35" s="227" t="s">
        <v>162</v>
      </c>
      <c r="B35" s="227" t="s">
        <v>163</v>
      </c>
      <c r="C35" s="229" t="s">
        <v>668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27" t="s">
        <v>536</v>
      </c>
      <c r="S35" s="227" t="s">
        <v>523</v>
      </c>
    </row>
    <row r="36" spans="1:19" ht="21.75" customHeight="1" thickBot="1">
      <c r="A36" s="228"/>
      <c r="B36" s="228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28"/>
      <c r="S36" s="228"/>
    </row>
    <row r="37" spans="1:19">
      <c r="A37" s="100">
        <v>2020</v>
      </c>
      <c r="B37" s="97" t="s">
        <v>339</v>
      </c>
      <c r="C37" s="101">
        <v>34.76652</v>
      </c>
      <c r="D37" s="101">
        <v>288.71495399999998</v>
      </c>
      <c r="E37" s="101">
        <v>0.97311199999999998</v>
      </c>
      <c r="F37" s="101">
        <v>5.342759</v>
      </c>
      <c r="G37" s="101">
        <v>4.289453</v>
      </c>
      <c r="H37" s="101">
        <v>2.2813829999999999</v>
      </c>
      <c r="I37" s="101">
        <v>334.24169599999999</v>
      </c>
      <c r="J37" s="101">
        <v>107.33072900000001</v>
      </c>
      <c r="K37" s="101">
        <v>187.48400000000001</v>
      </c>
      <c r="L37" s="101">
        <v>52.771253999999999</v>
      </c>
      <c r="M37" s="101">
        <v>23.524073999999999</v>
      </c>
      <c r="N37" s="101">
        <v>85.522436999999996</v>
      </c>
      <c r="O37" s="101">
        <v>0</v>
      </c>
      <c r="P37" s="102">
        <f t="shared" ref="P37:P48" si="0">Q37+K37</f>
        <v>2031.208169999999</v>
      </c>
      <c r="Q37" s="102">
        <v>1843.724169999999</v>
      </c>
      <c r="R37" s="100">
        <v>2020</v>
      </c>
      <c r="S37" s="97" t="s">
        <v>539</v>
      </c>
    </row>
    <row r="38" spans="1:19">
      <c r="B38" s="97" t="s">
        <v>340</v>
      </c>
      <c r="C38" s="101">
        <v>30.980522000000001</v>
      </c>
      <c r="D38" s="101">
        <v>326.95353599999999</v>
      </c>
      <c r="E38" s="101">
        <v>2.394803</v>
      </c>
      <c r="F38" s="101">
        <v>4.0250300000000001</v>
      </c>
      <c r="G38" s="101">
        <v>5.6390919999999998</v>
      </c>
      <c r="H38" s="101">
        <v>2.3010079999999999</v>
      </c>
      <c r="I38" s="101">
        <v>303.56475599999999</v>
      </c>
      <c r="J38" s="101">
        <v>99.953581999999997</v>
      </c>
      <c r="K38" s="101">
        <v>206.77049</v>
      </c>
      <c r="L38" s="101">
        <v>49.916333999999999</v>
      </c>
      <c r="M38" s="101">
        <v>19.914027000000001</v>
      </c>
      <c r="N38" s="101">
        <v>59.862923000000002</v>
      </c>
      <c r="O38" s="101">
        <v>0</v>
      </c>
      <c r="P38" s="102">
        <f t="shared" si="0"/>
        <v>1679.8729429999999</v>
      </c>
      <c r="Q38" s="102">
        <v>1473.102453</v>
      </c>
      <c r="R38" s="96"/>
      <c r="S38" s="97" t="s">
        <v>540</v>
      </c>
    </row>
    <row r="39" spans="1:19">
      <c r="B39" s="97" t="s">
        <v>341</v>
      </c>
      <c r="C39" s="101">
        <v>65.322849000000005</v>
      </c>
      <c r="D39" s="101">
        <v>314.886731</v>
      </c>
      <c r="E39" s="101">
        <v>2.5456759999999998</v>
      </c>
      <c r="F39" s="101">
        <v>5.8331489999999997</v>
      </c>
      <c r="G39" s="101">
        <v>8.990691</v>
      </c>
      <c r="H39" s="101">
        <v>1.786618</v>
      </c>
      <c r="I39" s="101">
        <v>322.675276</v>
      </c>
      <c r="J39" s="101">
        <v>94.660484999999994</v>
      </c>
      <c r="K39" s="101">
        <v>160.77095499999999</v>
      </c>
      <c r="L39" s="101">
        <v>40.687547000000002</v>
      </c>
      <c r="M39" s="101">
        <v>18.438002000000001</v>
      </c>
      <c r="N39" s="101">
        <v>73.467808000000005</v>
      </c>
      <c r="O39" s="101">
        <v>7.18E-4</v>
      </c>
      <c r="P39" s="102">
        <f t="shared" si="0"/>
        <v>1683.1447970000002</v>
      </c>
      <c r="Q39" s="102">
        <v>1522.3738420000002</v>
      </c>
      <c r="R39" s="96"/>
      <c r="S39" s="97" t="s">
        <v>541</v>
      </c>
    </row>
    <row r="40" spans="1:19">
      <c r="B40" s="97" t="s">
        <v>342</v>
      </c>
      <c r="C40" s="101">
        <v>32.330500000000001</v>
      </c>
      <c r="D40" s="101">
        <v>188.61242200000001</v>
      </c>
      <c r="E40" s="101">
        <v>1.4093629999999999</v>
      </c>
      <c r="F40" s="101">
        <v>3.847038</v>
      </c>
      <c r="G40" s="101">
        <v>5.206677</v>
      </c>
      <c r="H40" s="101">
        <v>1.237824</v>
      </c>
      <c r="I40" s="101">
        <v>272.25840399999998</v>
      </c>
      <c r="J40" s="101">
        <v>53.885835</v>
      </c>
      <c r="K40" s="101">
        <v>116.48285199999999</v>
      </c>
      <c r="L40" s="101">
        <v>25.419833000000001</v>
      </c>
      <c r="M40" s="101">
        <v>11.084059999999999</v>
      </c>
      <c r="N40" s="101">
        <v>60.097476999999998</v>
      </c>
      <c r="O40" s="101">
        <v>0</v>
      </c>
      <c r="P40" s="102">
        <f t="shared" si="0"/>
        <v>1252.9937339999999</v>
      </c>
      <c r="Q40" s="102">
        <v>1136.5108819999998</v>
      </c>
      <c r="R40" s="96"/>
      <c r="S40" s="97" t="s">
        <v>542</v>
      </c>
    </row>
    <row r="41" spans="1:19" s="103" customFormat="1" ht="9" customHeight="1">
      <c r="A41" s="96"/>
      <c r="B41" s="97" t="s">
        <v>343</v>
      </c>
      <c r="C41" s="101">
        <v>26.633618999999999</v>
      </c>
      <c r="D41" s="101">
        <v>247.526115</v>
      </c>
      <c r="E41" s="101">
        <v>0.72087900000000005</v>
      </c>
      <c r="F41" s="101">
        <v>6.6443029999999998</v>
      </c>
      <c r="G41" s="101">
        <v>4.5913700000000004</v>
      </c>
      <c r="H41" s="101">
        <v>2.3523429999999999</v>
      </c>
      <c r="I41" s="101">
        <v>261.24868300000003</v>
      </c>
      <c r="J41" s="101">
        <v>62.892943000000002</v>
      </c>
      <c r="K41" s="101">
        <v>106.35106</v>
      </c>
      <c r="L41" s="101">
        <v>28.030819000000001</v>
      </c>
      <c r="M41" s="101">
        <v>13.689697000000001</v>
      </c>
      <c r="N41" s="101">
        <v>50.259186999999997</v>
      </c>
      <c r="O41" s="101">
        <v>1.1431999999999999E-2</v>
      </c>
      <c r="P41" s="102">
        <f t="shared" si="0"/>
        <v>1057.503424</v>
      </c>
      <c r="Q41" s="102">
        <v>951.15236400000003</v>
      </c>
      <c r="R41" s="96"/>
      <c r="S41" s="97" t="s">
        <v>543</v>
      </c>
    </row>
    <row r="42" spans="1:19" ht="9" customHeight="1">
      <c r="B42" s="97" t="s">
        <v>344</v>
      </c>
      <c r="C42" s="101">
        <v>39.389707999999999</v>
      </c>
      <c r="D42" s="101">
        <v>291.115477</v>
      </c>
      <c r="E42" s="101">
        <v>0.88616600000000001</v>
      </c>
      <c r="F42" s="101">
        <v>3.5871430000000002</v>
      </c>
      <c r="G42" s="101">
        <v>5.6962619999999999</v>
      </c>
      <c r="H42" s="101">
        <v>2.93092</v>
      </c>
      <c r="I42" s="101">
        <v>300.37329899999997</v>
      </c>
      <c r="J42" s="101">
        <v>76.836798000000002</v>
      </c>
      <c r="K42" s="101">
        <v>115.352405</v>
      </c>
      <c r="L42" s="101">
        <v>37.559539000000001</v>
      </c>
      <c r="M42" s="101">
        <v>20.436315</v>
      </c>
      <c r="N42" s="101">
        <v>56.513671000000002</v>
      </c>
      <c r="O42" s="101">
        <v>5.3378000000000002E-2</v>
      </c>
      <c r="P42" s="102">
        <f t="shared" si="0"/>
        <v>1140.25567</v>
      </c>
      <c r="Q42" s="102">
        <v>1024.9032649999999</v>
      </c>
      <c r="R42" s="96"/>
      <c r="S42" s="97" t="s">
        <v>544</v>
      </c>
    </row>
    <row r="43" spans="1:19" ht="9" customHeight="1">
      <c r="B43" s="97" t="s">
        <v>345</v>
      </c>
      <c r="C43" s="101">
        <v>34.581612999999997</v>
      </c>
      <c r="D43" s="101">
        <v>323.98430000000002</v>
      </c>
      <c r="E43" s="101">
        <v>0.95256300000000005</v>
      </c>
      <c r="F43" s="101">
        <v>3.3382019999999999</v>
      </c>
      <c r="G43" s="101">
        <v>6.3741009999999996</v>
      </c>
      <c r="H43" s="101">
        <v>2.0908760000000002</v>
      </c>
      <c r="I43" s="101">
        <v>309.89567899999997</v>
      </c>
      <c r="J43" s="101">
        <v>84.829785000000001</v>
      </c>
      <c r="K43" s="101">
        <v>165.64039299999999</v>
      </c>
      <c r="L43" s="101">
        <v>35.334001999999998</v>
      </c>
      <c r="M43" s="101">
        <v>12.830847</v>
      </c>
      <c r="N43" s="101">
        <v>44.220804000000001</v>
      </c>
      <c r="O43" s="101">
        <v>6.4300000000000002E-4</v>
      </c>
      <c r="P43" s="102">
        <f t="shared" si="0"/>
        <v>1387.2828180000004</v>
      </c>
      <c r="Q43" s="102">
        <v>1221.6424250000005</v>
      </c>
      <c r="R43" s="96"/>
      <c r="S43" s="97" t="s">
        <v>545</v>
      </c>
    </row>
    <row r="44" spans="1:19" ht="9" customHeight="1">
      <c r="B44" s="97" t="s">
        <v>346</v>
      </c>
      <c r="C44" s="101">
        <v>26.436716000000001</v>
      </c>
      <c r="D44" s="101">
        <v>227.18810199999999</v>
      </c>
      <c r="E44" s="101">
        <v>0.95768699999999995</v>
      </c>
      <c r="F44" s="101">
        <v>4.6854699999999996</v>
      </c>
      <c r="G44" s="101">
        <v>5.2039629999999999</v>
      </c>
      <c r="H44" s="101">
        <v>2.3686880000000001</v>
      </c>
      <c r="I44" s="101">
        <v>289.704813</v>
      </c>
      <c r="J44" s="101">
        <v>81.482512999999997</v>
      </c>
      <c r="K44" s="101">
        <v>139.76761500000001</v>
      </c>
      <c r="L44" s="101">
        <v>31.199551</v>
      </c>
      <c r="M44" s="101">
        <v>11.562935</v>
      </c>
      <c r="N44" s="101">
        <v>35.135035000000002</v>
      </c>
      <c r="O44" s="101">
        <v>2.2799999999999999E-3</v>
      </c>
      <c r="P44" s="102">
        <f t="shared" si="0"/>
        <v>1280.8666860000005</v>
      </c>
      <c r="Q44" s="102">
        <v>1141.0990710000005</v>
      </c>
      <c r="R44" s="96"/>
      <c r="S44" s="97" t="s">
        <v>546</v>
      </c>
    </row>
    <row r="45" spans="1:19">
      <c r="B45" s="97" t="s">
        <v>347</v>
      </c>
      <c r="C45" s="101">
        <v>31.498180000000001</v>
      </c>
      <c r="D45" s="101">
        <v>339.528818</v>
      </c>
      <c r="E45" s="101">
        <v>5.6228819999999997</v>
      </c>
      <c r="F45" s="101">
        <v>4.5499530000000004</v>
      </c>
      <c r="G45" s="101">
        <v>7.3328049999999996</v>
      </c>
      <c r="H45" s="101">
        <v>3.4125019999999999</v>
      </c>
      <c r="I45" s="101">
        <v>319.45289000000002</v>
      </c>
      <c r="J45" s="101">
        <v>106.14621200000001</v>
      </c>
      <c r="K45" s="101">
        <v>173.951356</v>
      </c>
      <c r="L45" s="101">
        <v>43.949277000000002</v>
      </c>
      <c r="M45" s="101">
        <v>32.707228000000001</v>
      </c>
      <c r="N45" s="101">
        <v>45.635548</v>
      </c>
      <c r="O45" s="101">
        <v>4.0080000000000003E-3</v>
      </c>
      <c r="P45" s="102">
        <f t="shared" si="0"/>
        <v>1561.3872309999999</v>
      </c>
      <c r="Q45" s="102">
        <v>1387.4358749999999</v>
      </c>
      <c r="R45" s="96"/>
      <c r="S45" s="97" t="s">
        <v>547</v>
      </c>
    </row>
    <row r="46" spans="1:19">
      <c r="B46" s="97" t="s">
        <v>348</v>
      </c>
      <c r="C46" s="101">
        <v>33.700710999999998</v>
      </c>
      <c r="D46" s="101">
        <v>364.39241299999998</v>
      </c>
      <c r="E46" s="101">
        <v>1.013576</v>
      </c>
      <c r="F46" s="101">
        <v>4.1044960000000001</v>
      </c>
      <c r="G46" s="101">
        <v>7.2890980000000001</v>
      </c>
      <c r="H46" s="101">
        <v>6.6695679999999999</v>
      </c>
      <c r="I46" s="101">
        <v>350.17550399999999</v>
      </c>
      <c r="J46" s="101">
        <v>127.076885</v>
      </c>
      <c r="K46" s="101">
        <v>153.10377500000001</v>
      </c>
      <c r="L46" s="101">
        <v>50.847625000000001</v>
      </c>
      <c r="M46" s="101">
        <v>26.844286</v>
      </c>
      <c r="N46" s="101">
        <v>59.973984999999999</v>
      </c>
      <c r="O46" s="101">
        <v>2.6813E-2</v>
      </c>
      <c r="P46" s="102">
        <f t="shared" si="0"/>
        <v>1495.9659580000005</v>
      </c>
      <c r="Q46" s="102">
        <v>1342.8621830000004</v>
      </c>
      <c r="R46" s="96"/>
      <c r="S46" s="97" t="s">
        <v>548</v>
      </c>
    </row>
    <row r="47" spans="1:19">
      <c r="B47" s="97" t="s">
        <v>349</v>
      </c>
      <c r="C47" s="101">
        <v>64.441866000000005</v>
      </c>
      <c r="D47" s="101">
        <v>331.41012699999999</v>
      </c>
      <c r="E47" s="101">
        <v>0.95078499999999999</v>
      </c>
      <c r="F47" s="101">
        <v>3.3835280000000001</v>
      </c>
      <c r="G47" s="101">
        <v>5.7927780000000002</v>
      </c>
      <c r="H47" s="101">
        <v>4.2264359999999996</v>
      </c>
      <c r="I47" s="101">
        <v>342.10891099999998</v>
      </c>
      <c r="J47" s="101">
        <v>116.647029</v>
      </c>
      <c r="K47" s="101">
        <v>153.560833</v>
      </c>
      <c r="L47" s="101">
        <v>50.752110999999999</v>
      </c>
      <c r="M47" s="101">
        <v>32.270201</v>
      </c>
      <c r="N47" s="101">
        <v>75.885649999999998</v>
      </c>
      <c r="O47" s="101">
        <v>0</v>
      </c>
      <c r="P47" s="102">
        <f t="shared" si="0"/>
        <v>1252.2898600000001</v>
      </c>
      <c r="Q47" s="102">
        <v>1098.7290270000001</v>
      </c>
      <c r="R47" s="96"/>
      <c r="S47" s="97" t="s">
        <v>549</v>
      </c>
    </row>
    <row r="48" spans="1:19">
      <c r="B48" s="97" t="s">
        <v>350</v>
      </c>
      <c r="C48" s="101">
        <v>43.973303000000001</v>
      </c>
      <c r="D48" s="101">
        <v>304.08902399999999</v>
      </c>
      <c r="E48" s="101">
        <v>0.52891999999999995</v>
      </c>
      <c r="F48" s="101">
        <v>3.0739670000000001</v>
      </c>
      <c r="G48" s="101">
        <v>5.3943859999999999</v>
      </c>
      <c r="H48" s="101">
        <v>4.5336749999999997</v>
      </c>
      <c r="I48" s="101">
        <v>327.18363099999999</v>
      </c>
      <c r="J48" s="101">
        <v>96.226488000000003</v>
      </c>
      <c r="K48" s="101">
        <v>187.50115500000001</v>
      </c>
      <c r="L48" s="101">
        <v>39.780147999999997</v>
      </c>
      <c r="M48" s="101">
        <v>14.966775999999999</v>
      </c>
      <c r="N48" s="101">
        <v>63.263955000000003</v>
      </c>
      <c r="O48" s="101">
        <v>0</v>
      </c>
      <c r="P48" s="102">
        <f t="shared" si="0"/>
        <v>1375.1454879999997</v>
      </c>
      <c r="Q48" s="102">
        <v>1187.6443329999997</v>
      </c>
      <c r="R48" s="96"/>
      <c r="S48" s="97" t="s">
        <v>550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>
      <c r="A50" s="100">
        <v>2021</v>
      </c>
      <c r="B50" s="97" t="s">
        <v>339</v>
      </c>
      <c r="C50" s="101">
        <v>38.216444000000003</v>
      </c>
      <c r="D50" s="101">
        <v>263.69024899999999</v>
      </c>
      <c r="E50" s="101">
        <v>0.97219299999999997</v>
      </c>
      <c r="F50" s="101">
        <v>4.441141</v>
      </c>
      <c r="G50" s="101">
        <v>4.776027</v>
      </c>
      <c r="H50" s="101">
        <v>4.6803999999999997</v>
      </c>
      <c r="I50" s="101">
        <v>297.33589599999999</v>
      </c>
      <c r="J50" s="101">
        <v>133.288783</v>
      </c>
      <c r="K50" s="101">
        <v>27.810186999999999</v>
      </c>
      <c r="L50" s="101">
        <v>49.399481000000002</v>
      </c>
      <c r="M50" s="101">
        <v>24.412179999999999</v>
      </c>
      <c r="N50" s="101">
        <v>52.044834999999999</v>
      </c>
      <c r="O50" s="101">
        <v>0</v>
      </c>
      <c r="P50" s="102">
        <v>1322.6936239999998</v>
      </c>
      <c r="Q50" s="102">
        <v>1294.8834369999997</v>
      </c>
      <c r="R50" s="100">
        <v>2021</v>
      </c>
      <c r="S50" s="97" t="s">
        <v>539</v>
      </c>
      <c r="U50" s="102"/>
    </row>
    <row r="51" spans="1:21">
      <c r="B51" s="97" t="s">
        <v>340</v>
      </c>
      <c r="C51" s="101">
        <v>36.101419</v>
      </c>
      <c r="D51" s="101">
        <v>286.96394400000003</v>
      </c>
      <c r="E51" s="101">
        <v>0.92275200000000002</v>
      </c>
      <c r="F51" s="101">
        <v>4.486955</v>
      </c>
      <c r="G51" s="101">
        <v>5.7226109999999997</v>
      </c>
      <c r="H51" s="101">
        <v>2.9496020000000001</v>
      </c>
      <c r="I51" s="101">
        <v>318.74353300000001</v>
      </c>
      <c r="J51" s="101">
        <v>135.45770200000001</v>
      </c>
      <c r="K51" s="101">
        <v>90.099228999999994</v>
      </c>
      <c r="L51" s="101">
        <v>45.298884999999999</v>
      </c>
      <c r="M51" s="101">
        <v>15.848262</v>
      </c>
      <c r="N51" s="101">
        <v>45.555027000000003</v>
      </c>
      <c r="O51" s="101">
        <v>1.5918000000000002E-2</v>
      </c>
      <c r="P51" s="102">
        <v>1464.0202939999997</v>
      </c>
      <c r="Q51" s="102">
        <v>1373.9210649999998</v>
      </c>
      <c r="R51" s="96"/>
      <c r="S51" s="97" t="s">
        <v>540</v>
      </c>
    </row>
    <row r="52" spans="1:21">
      <c r="B52" s="97" t="s">
        <v>341</v>
      </c>
      <c r="C52" s="101">
        <v>40.221063999999998</v>
      </c>
      <c r="D52" s="101">
        <v>370.29106400000001</v>
      </c>
      <c r="E52" s="101">
        <v>1.062492</v>
      </c>
      <c r="F52" s="101">
        <v>5.3548419999999997</v>
      </c>
      <c r="G52" s="101">
        <v>5.5231579999999996</v>
      </c>
      <c r="H52" s="101">
        <v>2.2427060000000001</v>
      </c>
      <c r="I52" s="101">
        <v>381.19251500000001</v>
      </c>
      <c r="J52" s="101">
        <v>129.954137</v>
      </c>
      <c r="K52" s="101">
        <v>113.861356</v>
      </c>
      <c r="L52" s="101">
        <v>52.677045999999997</v>
      </c>
      <c r="M52" s="101">
        <v>39.690648000000003</v>
      </c>
      <c r="N52" s="101">
        <v>64.123942</v>
      </c>
      <c r="O52" s="101">
        <v>0</v>
      </c>
      <c r="P52" s="102">
        <v>1737.4541010000005</v>
      </c>
      <c r="Q52" s="102">
        <v>1623.5927450000004</v>
      </c>
      <c r="R52" s="96"/>
      <c r="S52" s="97" t="s">
        <v>541</v>
      </c>
    </row>
    <row r="53" spans="1:21">
      <c r="B53" s="97" t="s">
        <v>342</v>
      </c>
      <c r="C53" s="101">
        <v>42.160696000000002</v>
      </c>
      <c r="D53" s="101">
        <v>334.32417500000003</v>
      </c>
      <c r="E53" s="101">
        <v>1.5080549999999999</v>
      </c>
      <c r="F53" s="101">
        <v>5.0649649999999999</v>
      </c>
      <c r="G53" s="101">
        <v>5.6644639999999997</v>
      </c>
      <c r="H53" s="101">
        <v>3.0917270000000001</v>
      </c>
      <c r="I53" s="101">
        <v>364.43173300000001</v>
      </c>
      <c r="J53" s="101">
        <v>140.66850199999999</v>
      </c>
      <c r="K53" s="101">
        <v>68.55753</v>
      </c>
      <c r="L53" s="101">
        <v>50.914603</v>
      </c>
      <c r="M53" s="101">
        <v>14.263393000000001</v>
      </c>
      <c r="N53" s="101">
        <v>63.262511000000003</v>
      </c>
      <c r="O53" s="101">
        <v>0.122765</v>
      </c>
      <c r="P53" s="102">
        <v>1734.8858770000002</v>
      </c>
      <c r="Q53" s="102">
        <v>1666.3283470000003</v>
      </c>
      <c r="R53" s="96"/>
      <c r="S53" s="97" t="s">
        <v>542</v>
      </c>
    </row>
    <row r="54" spans="1:21">
      <c r="B54" s="97" t="s">
        <v>343</v>
      </c>
      <c r="C54" s="101">
        <v>45.286267000000002</v>
      </c>
      <c r="D54" s="101">
        <v>340.34114199999999</v>
      </c>
      <c r="E54" s="101">
        <v>1.3767370000000001</v>
      </c>
      <c r="F54" s="101">
        <v>5.5121289999999998</v>
      </c>
      <c r="G54" s="101">
        <v>5.6509270000000003</v>
      </c>
      <c r="H54" s="101">
        <v>4.0942829999999999</v>
      </c>
      <c r="I54" s="101">
        <v>372.57684799999998</v>
      </c>
      <c r="J54" s="101">
        <v>128.34147300000001</v>
      </c>
      <c r="K54" s="101">
        <v>69.896713000000005</v>
      </c>
      <c r="L54" s="101">
        <v>51.740679999999998</v>
      </c>
      <c r="M54" s="101">
        <v>35.902534000000003</v>
      </c>
      <c r="N54" s="101">
        <v>81.044877</v>
      </c>
      <c r="O54" s="101">
        <v>0</v>
      </c>
      <c r="P54" s="102">
        <v>1708.224927999999</v>
      </c>
      <c r="Q54" s="102">
        <v>1638.3282149999991</v>
      </c>
      <c r="R54" s="96"/>
      <c r="S54" s="97" t="s">
        <v>543</v>
      </c>
    </row>
    <row r="55" spans="1:21">
      <c r="B55" s="97" t="s">
        <v>344</v>
      </c>
      <c r="C55" s="101">
        <v>43.277500000000003</v>
      </c>
      <c r="D55" s="101">
        <v>369.65444600000001</v>
      </c>
      <c r="E55" s="101">
        <v>2.7987549999999999</v>
      </c>
      <c r="F55" s="101">
        <v>6.8351360000000003</v>
      </c>
      <c r="G55" s="101">
        <v>5.769711</v>
      </c>
      <c r="H55" s="101">
        <v>4.6601499999999998</v>
      </c>
      <c r="I55" s="101">
        <v>371.015176</v>
      </c>
      <c r="J55" s="101">
        <v>123.972319</v>
      </c>
      <c r="K55" s="101">
        <v>83.932016000000004</v>
      </c>
      <c r="L55" s="101">
        <v>49.749040000000001</v>
      </c>
      <c r="M55" s="101">
        <v>22.447313000000001</v>
      </c>
      <c r="N55" s="101">
        <v>64.618003000000002</v>
      </c>
      <c r="O55" s="101">
        <v>0</v>
      </c>
      <c r="P55" s="102">
        <v>1664.4905350000004</v>
      </c>
      <c r="Q55" s="102">
        <v>1580.5585190000004</v>
      </c>
      <c r="R55" s="96"/>
      <c r="S55" s="97" t="s">
        <v>544</v>
      </c>
    </row>
    <row r="56" spans="1:21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545</v>
      </c>
    </row>
    <row r="57" spans="1:21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546</v>
      </c>
    </row>
    <row r="58" spans="1:21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547</v>
      </c>
    </row>
    <row r="59" spans="1:21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548</v>
      </c>
    </row>
    <row r="60" spans="1:21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549</v>
      </c>
    </row>
    <row r="61" spans="1:21" ht="9.75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21" ht="21" customHeight="1" thickBot="1">
      <c r="A62" s="227" t="s">
        <v>162</v>
      </c>
      <c r="B62" s="227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7" t="s">
        <v>536</v>
      </c>
      <c r="S62" s="227" t="s">
        <v>523</v>
      </c>
    </row>
    <row r="63" spans="1:21" ht="12" customHeight="1" thickBot="1">
      <c r="A63" s="228"/>
      <c r="B63" s="228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228"/>
      <c r="S63" s="228"/>
    </row>
    <row r="67" spans="1:9" ht="21" customHeight="1">
      <c r="A67" s="236" t="s">
        <v>640</v>
      </c>
      <c r="B67" s="237"/>
      <c r="C67" s="238" t="s">
        <v>641</v>
      </c>
      <c r="D67" s="238"/>
      <c r="G67" s="239" t="s">
        <v>708</v>
      </c>
      <c r="H67" s="239"/>
      <c r="I67" s="239"/>
    </row>
    <row r="68" spans="1:9" ht="21" customHeight="1">
      <c r="A68" s="236" t="s">
        <v>642</v>
      </c>
      <c r="B68" s="237"/>
      <c r="C68" s="238" t="s">
        <v>643</v>
      </c>
      <c r="D68" s="238"/>
    </row>
  </sheetData>
  <mergeCells count="28"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joao.baiao</cp:lastModifiedBy>
  <dcterms:created xsi:type="dcterms:W3CDTF">2007-07-18T08:17:35Z</dcterms:created>
  <dcterms:modified xsi:type="dcterms:W3CDTF">2021-08-04T16:47:10Z</dcterms:modified>
</cp:coreProperties>
</file>