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5" yWindow="-15" windowWidth="9720" windowHeight="8595" tabRatio="742"/>
  </bookViews>
  <sheets>
    <sheet name="Index" sheetId="24" r:id="rId1"/>
    <sheet name="T01" sheetId="18" r:id="rId2"/>
    <sheet name="T02" sheetId="26" r:id="rId3"/>
    <sheet name="T03" sheetId="25" r:id="rId4"/>
  </sheets>
  <calcPr calcId="125725"/>
</workbook>
</file>

<file path=xl/calcChain.xml><?xml version="1.0" encoding="utf-8"?>
<calcChain xmlns="http://schemas.openxmlformats.org/spreadsheetml/2006/main">
  <c r="Z16" i="26"/>
  <c r="Z15"/>
  <c r="Z14"/>
  <c r="Z12"/>
  <c r="Z11"/>
  <c r="Z10"/>
  <c r="Z9"/>
  <c r="Z8"/>
  <c r="Z6"/>
  <c r="R14"/>
  <c r="R8"/>
  <c r="R6"/>
  <c r="J14"/>
  <c r="J8"/>
  <c r="N15" i="18"/>
  <c r="M15"/>
  <c r="L15"/>
  <c r="Q6" i="26"/>
  <c r="Y6" s="1"/>
  <c r="Q14"/>
  <c r="Q8"/>
  <c r="I14"/>
  <c r="I8"/>
  <c r="Y8"/>
  <c r="Y9"/>
  <c r="Y10"/>
  <c r="Y11"/>
  <c r="Y12"/>
  <c r="Y14"/>
  <c r="Y15"/>
  <c r="Y16"/>
  <c r="L16" i="18"/>
  <c r="M16"/>
  <c r="N16"/>
  <c r="N14"/>
  <c r="M14"/>
  <c r="L14"/>
  <c r="K9"/>
  <c r="J9"/>
  <c r="I9"/>
  <c r="L9" s="1"/>
  <c r="G9"/>
  <c r="E9"/>
  <c r="C9"/>
  <c r="L16" i="26"/>
  <c r="L14" s="1"/>
  <c r="L15"/>
  <c r="S14"/>
  <c r="P14"/>
  <c r="O14"/>
  <c r="N14"/>
  <c r="M14"/>
  <c r="L12"/>
  <c r="L11"/>
  <c r="L10"/>
  <c r="L9"/>
  <c r="S8"/>
  <c r="P8"/>
  <c r="O8"/>
  <c r="N8"/>
  <c r="M8"/>
  <c r="L8"/>
  <c r="K14"/>
  <c r="AA14" s="1"/>
  <c r="K8"/>
  <c r="AA8" s="1"/>
  <c r="H14"/>
  <c r="X14"/>
  <c r="H8"/>
  <c r="X8"/>
  <c r="X9"/>
  <c r="AA9"/>
  <c r="X10"/>
  <c r="AA10"/>
  <c r="X11"/>
  <c r="AA11"/>
  <c r="X12"/>
  <c r="AA12"/>
  <c r="X15"/>
  <c r="AA15"/>
  <c r="X16"/>
  <c r="AA16"/>
  <c r="P6"/>
  <c r="X6"/>
  <c r="S6"/>
  <c r="AA6" s="1"/>
  <c r="W16"/>
  <c r="V16"/>
  <c r="U16"/>
  <c r="W15"/>
  <c r="V15"/>
  <c r="U15"/>
  <c r="W12"/>
  <c r="V12"/>
  <c r="U12"/>
  <c r="W11"/>
  <c r="V11"/>
  <c r="U11"/>
  <c r="W10"/>
  <c r="V10"/>
  <c r="U10"/>
  <c r="W9"/>
  <c r="V9"/>
  <c r="U9"/>
  <c r="W8"/>
  <c r="U8"/>
  <c r="D16"/>
  <c r="T16" s="1"/>
  <c r="D15"/>
  <c r="T15" s="1"/>
  <c r="G14"/>
  <c r="W14"/>
  <c r="F14"/>
  <c r="V14"/>
  <c r="E14"/>
  <c r="U14"/>
  <c r="D12"/>
  <c r="T12" s="1"/>
  <c r="D11"/>
  <c r="D10"/>
  <c r="T10" s="1"/>
  <c r="D9"/>
  <c r="T9" s="1"/>
  <c r="G8"/>
  <c r="F8"/>
  <c r="V8"/>
  <c r="E8"/>
  <c r="D8"/>
  <c r="T8" s="1"/>
  <c r="N13" i="18"/>
  <c r="M13"/>
  <c r="L13"/>
  <c r="N12"/>
  <c r="M12"/>
  <c r="L12"/>
  <c r="N11"/>
  <c r="M11"/>
  <c r="L11"/>
  <c r="N10"/>
  <c r="M10"/>
  <c r="L10"/>
  <c r="M9"/>
  <c r="O6" i="26"/>
  <c r="W6"/>
  <c r="N6"/>
  <c r="V6"/>
  <c r="M6"/>
  <c r="U6"/>
  <c r="L6"/>
  <c r="T6" s="1"/>
  <c r="B17" i="24"/>
  <c r="B16"/>
  <c r="B15"/>
  <c r="T11" i="26"/>
  <c r="N9" i="18"/>
  <c r="D14" i="26"/>
  <c r="T14" l="1"/>
</calcChain>
</file>

<file path=xl/sharedStrings.xml><?xml version="1.0" encoding="utf-8"?>
<sst xmlns="http://schemas.openxmlformats.org/spreadsheetml/2006/main" count="95" uniqueCount="57">
  <si>
    <t>Lisboa</t>
  </si>
  <si>
    <t>Faro</t>
  </si>
  <si>
    <t>Porto</t>
  </si>
  <si>
    <t xml:space="preserve"> </t>
  </si>
  <si>
    <t>Jan.</t>
  </si>
  <si>
    <r>
      <t>10</t>
    </r>
    <r>
      <rPr>
        <vertAlign val="superscript"/>
        <sz val="9"/>
        <color indexed="8"/>
        <rFont val="Arial"/>
        <family val="2"/>
      </rPr>
      <t>3</t>
    </r>
  </si>
  <si>
    <t>%</t>
  </si>
  <si>
    <t>Ranking</t>
  </si>
  <si>
    <t>1º</t>
  </si>
  <si>
    <t>2º</t>
  </si>
  <si>
    <t>3º</t>
  </si>
  <si>
    <r>
      <t>10</t>
    </r>
    <r>
      <rPr>
        <b/>
        <vertAlign val="superscript"/>
        <sz val="9"/>
        <rFont val="Arial"/>
        <family val="2"/>
      </rPr>
      <t>3</t>
    </r>
  </si>
  <si>
    <r>
      <t>10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t</t>
    </r>
  </si>
  <si>
    <r>
      <t>10</t>
    </r>
    <r>
      <rPr>
        <vertAlign val="superscript"/>
        <sz val="9"/>
        <rFont val="Arial"/>
        <family val="2"/>
      </rPr>
      <t>3</t>
    </r>
  </si>
  <si>
    <r>
      <t>10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t</t>
    </r>
  </si>
  <si>
    <t>t</t>
  </si>
  <si>
    <t>Pe: preliminary results</t>
  </si>
  <si>
    <t>Passengers</t>
  </si>
  <si>
    <t>Freight and mail</t>
  </si>
  <si>
    <t xml:space="preserve">Passengers disembarked </t>
  </si>
  <si>
    <t>Passengers embarked</t>
  </si>
  <si>
    <t>January</t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</si>
  <si>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Survey to airports and aerodromes (ANA/ANAC/Statistics Portugal)</t>
    </r>
  </si>
  <si>
    <t>no.</t>
  </si>
  <si>
    <t>Others</t>
  </si>
  <si>
    <t>Country of origin 
(of the flight)</t>
  </si>
  <si>
    <t>Country of destination 
(of the flight)</t>
  </si>
  <si>
    <t>INDEX</t>
  </si>
  <si>
    <t>Table 02 - Air transport - Passengers and freight and mail movement at national airports, commercial flights  - monthly</t>
  </si>
  <si>
    <t>Table 01 - Air transport - Aircrafts landed, passengers and freight and mail movement at national airports, commercial flights - monthly</t>
  </si>
  <si>
    <t>TRANSPORT ACTIVITIES</t>
  </si>
  <si>
    <t>Aircrafts</t>
  </si>
  <si>
    <r>
      <t xml:space="preserve">2021  </t>
    </r>
    <r>
      <rPr>
        <vertAlign val="subscript"/>
        <sz val="10"/>
        <color indexed="8"/>
        <rFont val="Arial"/>
        <family val="2"/>
      </rPr>
      <t>(Pe)</t>
    </r>
  </si>
  <si>
    <r>
      <t xml:space="preserve">2020 </t>
    </r>
    <r>
      <rPr>
        <vertAlign val="subscript"/>
        <sz val="10"/>
        <color indexed="8"/>
        <rFont val="Arial"/>
        <family val="2"/>
      </rPr>
      <t>(Po)</t>
    </r>
  </si>
  <si>
    <t>Po: provisional results</t>
  </si>
  <si>
    <r>
      <t>2021</t>
    </r>
    <r>
      <rPr>
        <vertAlign val="subscript"/>
        <sz val="10"/>
        <color indexed="8"/>
        <rFont val="Arial"/>
        <family val="2"/>
      </rPr>
      <t>(Pe)</t>
    </r>
  </si>
  <si>
    <t>February</t>
  </si>
  <si>
    <t>Feb.</t>
  </si>
  <si>
    <t>Y-on-Y rate of change</t>
  </si>
  <si>
    <t>Year-on-year rate of change (%)</t>
  </si>
  <si>
    <t>Year-on-year rate of change</t>
  </si>
  <si>
    <t>March</t>
  </si>
  <si>
    <t>April</t>
  </si>
  <si>
    <t>Mar.</t>
  </si>
  <si>
    <t>Apr.</t>
  </si>
  <si>
    <t>May</t>
  </si>
  <si>
    <t>June</t>
  </si>
  <si>
    <t>Jun.</t>
  </si>
  <si>
    <t>Air Transport Flash Statistics – July 2021</t>
  </si>
  <si>
    <t>Accum. Jan-Jul</t>
  </si>
  <si>
    <t>July</t>
  </si>
  <si>
    <t>Jul.</t>
  </si>
  <si>
    <t>Table 03 - Air transport - Main country of origin and destination of flights with passengers at national airports, commercial flights - accumulated Jan-Jul 2021</t>
  </si>
  <si>
    <r>
      <t xml:space="preserve">Accum. Jan - Jul 2021  </t>
    </r>
    <r>
      <rPr>
        <vertAlign val="subscript"/>
        <sz val="10"/>
        <color indexed="8"/>
        <rFont val="Arial"/>
        <family val="2"/>
      </rPr>
      <t>(Pe)</t>
    </r>
  </si>
  <si>
    <t>France</t>
  </si>
  <si>
    <t>United Kingdom</t>
  </si>
  <si>
    <t>Germany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</si>
</sst>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0.0"/>
    <numFmt numFmtId="165" formatCode="#\ ###\ ###\ ##0"/>
    <numFmt numFmtId="166" formatCode="_-* #,##0.00\ _E_s_c_._-;\-* #,##0.00\ _E_s_c_._-;_-* &quot;-&quot;??\ _E_s_c_._-;_-@_-"/>
    <numFmt numFmtId="167" formatCode="[$-816]mmm/yy;@"/>
    <numFmt numFmtId="168" formatCode="[$-409]mmm/yy;@"/>
    <numFmt numFmtId="169" formatCode="[$-409]mmmm/yy;@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vertAlign val="subscript"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17" fontId="19" fillId="0" borderId="1" xfId="0" applyNumberFormat="1" applyFont="1" applyBorder="1" applyAlignment="1">
      <alignment horizontal="center" vertical="center"/>
    </xf>
    <xf numFmtId="17" fontId="19" fillId="0" borderId="4" xfId="0" applyNumberFormat="1" applyFont="1" applyBorder="1" applyAlignment="1">
      <alignment horizontal="center" vertical="center"/>
    </xf>
    <xf numFmtId="17" fontId="19" fillId="0" borderId="5" xfId="0" applyNumberFormat="1" applyFont="1" applyFill="1" applyBorder="1" applyAlignment="1">
      <alignment horizontal="center" vertical="center"/>
    </xf>
    <xf numFmtId="17" fontId="19" fillId="0" borderId="6" xfId="0" applyNumberFormat="1" applyFont="1" applyFill="1" applyBorder="1" applyAlignment="1">
      <alignment horizontal="center" vertical="center"/>
    </xf>
    <xf numFmtId="0" fontId="4" fillId="0" borderId="0" xfId="5" applyFont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0" borderId="3" xfId="0" applyNumberFormat="1" applyFont="1" applyFill="1" applyBorder="1" applyAlignment="1">
      <alignment horizontal="right" vertical="center"/>
    </xf>
    <xf numFmtId="164" fontId="7" fillId="0" borderId="7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horizontal="right" vertical="center"/>
    </xf>
    <xf numFmtId="165" fontId="7" fillId="0" borderId="7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/>
    <xf numFmtId="0" fontId="23" fillId="0" borderId="0" xfId="0" applyFont="1"/>
    <xf numFmtId="0" fontId="24" fillId="0" borderId="0" xfId="3" applyFont="1" applyAlignment="1" applyProtection="1"/>
    <xf numFmtId="0" fontId="22" fillId="0" borderId="1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vertical="center"/>
    </xf>
    <xf numFmtId="0" fontId="25" fillId="0" borderId="0" xfId="0" applyFont="1"/>
    <xf numFmtId="0" fontId="19" fillId="0" borderId="3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" fontId="19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17" fontId="19" fillId="0" borderId="13" xfId="0" applyNumberFormat="1" applyFont="1" applyFill="1" applyBorder="1" applyAlignment="1">
      <alignment horizontal="center" vertical="center"/>
    </xf>
    <xf numFmtId="17" fontId="19" fillId="0" borderId="14" xfId="0" applyNumberFormat="1" applyFont="1" applyFill="1" applyBorder="1" applyAlignment="1">
      <alignment horizontal="center" vertical="center"/>
    </xf>
    <xf numFmtId="17" fontId="19" fillId="0" borderId="1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7" fontId="19" fillId="0" borderId="14" xfId="0" applyNumberFormat="1" applyFont="1" applyFill="1" applyBorder="1" applyAlignment="1">
      <alignment horizontal="center" vertical="center" wrapText="1"/>
    </xf>
    <xf numFmtId="17" fontId="19" fillId="0" borderId="15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17" fontId="19" fillId="0" borderId="16" xfId="0" applyNumberFormat="1" applyFont="1" applyFill="1" applyBorder="1" applyAlignment="1">
      <alignment horizontal="center" vertical="center"/>
    </xf>
    <xf numFmtId="17" fontId="19" fillId="0" borderId="16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0" fontId="10" fillId="0" borderId="0" xfId="0" applyFont="1"/>
    <xf numFmtId="17" fontId="19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indent="2"/>
    </xf>
    <xf numFmtId="17" fontId="19" fillId="0" borderId="0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right" vertical="center"/>
    </xf>
    <xf numFmtId="49" fontId="7" fillId="0" borderId="19" xfId="0" applyNumberFormat="1" applyFont="1" applyFill="1" applyBorder="1" applyAlignment="1">
      <alignment horizontal="center" vertical="center"/>
    </xf>
    <xf numFmtId="167" fontId="19" fillId="0" borderId="0" xfId="0" applyNumberFormat="1" applyFont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/>
    <xf numFmtId="0" fontId="1" fillId="0" borderId="0" xfId="0" applyFont="1"/>
    <xf numFmtId="0" fontId="1" fillId="0" borderId="0" xfId="3" applyFont="1" applyAlignment="1" applyProtection="1"/>
    <xf numFmtId="168" fontId="19" fillId="0" borderId="21" xfId="0" applyNumberFormat="1" applyFont="1" applyBorder="1" applyAlignment="1">
      <alignment vertical="center"/>
    </xf>
    <xf numFmtId="169" fontId="19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6" fillId="2" borderId="36" xfId="0" applyFont="1" applyFill="1" applyBorder="1" applyAlignment="1">
      <alignment vertical="center"/>
    </xf>
    <xf numFmtId="0" fontId="16" fillId="2" borderId="37" xfId="0" applyFont="1" applyFill="1" applyBorder="1" applyAlignment="1">
      <alignment vertical="center"/>
    </xf>
    <xf numFmtId="0" fontId="29" fillId="0" borderId="0" xfId="0" applyFont="1"/>
    <xf numFmtId="0" fontId="30" fillId="0" borderId="0" xfId="0" applyFont="1" applyAlignment="1">
      <alignment vertical="center"/>
    </xf>
    <xf numFmtId="165" fontId="7" fillId="0" borderId="8" xfId="0" applyNumberFormat="1" applyFont="1" applyFill="1" applyBorder="1" applyAlignment="1">
      <alignment horizontal="left" vertical="center" indent="1"/>
    </xf>
    <xf numFmtId="17" fontId="19" fillId="0" borderId="22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vertical="center"/>
    </xf>
    <xf numFmtId="165" fontId="6" fillId="0" borderId="8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165" fontId="6" fillId="0" borderId="21" xfId="0" applyNumberFormat="1" applyFont="1" applyFill="1" applyBorder="1" applyAlignment="1">
      <alignment horizontal="right" vertical="center"/>
    </xf>
    <xf numFmtId="165" fontId="7" fillId="0" borderId="21" xfId="0" applyNumberFormat="1" applyFont="1" applyFill="1" applyBorder="1" applyAlignment="1">
      <alignment horizontal="right" vertical="center"/>
    </xf>
    <xf numFmtId="165" fontId="7" fillId="0" borderId="23" xfId="0" applyNumberFormat="1" applyFont="1" applyFill="1" applyBorder="1" applyAlignment="1">
      <alignment horizontal="right" vertical="center"/>
    </xf>
    <xf numFmtId="17" fontId="19" fillId="0" borderId="24" xfId="0" applyNumberFormat="1" applyFont="1" applyFill="1" applyBorder="1" applyAlignment="1">
      <alignment horizontal="center" vertical="center" wrapText="1"/>
    </xf>
    <xf numFmtId="17" fontId="19" fillId="0" borderId="25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168" fontId="19" fillId="0" borderId="0" xfId="0" applyNumberFormat="1" applyFont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17" fontId="19" fillId="0" borderId="28" xfId="0" applyNumberFormat="1" applyFont="1" applyFill="1" applyBorder="1" applyAlignment="1">
      <alignment horizontal="center" vertical="center"/>
    </xf>
    <xf numFmtId="17" fontId="19" fillId="0" borderId="18" xfId="0" applyNumberFormat="1" applyFont="1" applyFill="1" applyBorder="1" applyAlignment="1">
      <alignment horizontal="center" vertical="center"/>
    </xf>
    <xf numFmtId="17" fontId="19" fillId="0" borderId="29" xfId="0" applyNumberFormat="1" applyFont="1" applyFill="1" applyBorder="1" applyAlignment="1">
      <alignment horizontal="center" vertical="center"/>
    </xf>
    <xf numFmtId="17" fontId="19" fillId="0" borderId="30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center" vertical="center"/>
    </xf>
    <xf numFmtId="17" fontId="19" fillId="0" borderId="16" xfId="0" applyNumberFormat="1" applyFont="1" applyFill="1" applyBorder="1" applyAlignment="1">
      <alignment horizontal="center" vertical="center"/>
    </xf>
    <xf numFmtId="17" fontId="19" fillId="0" borderId="31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7" fontId="8" fillId="0" borderId="35" xfId="0" applyNumberFormat="1" applyFont="1" applyFill="1" applyBorder="1" applyAlignment="1">
      <alignment horizontal="center" vertical="center" wrapText="1"/>
    </xf>
    <xf numFmtId="17" fontId="19" fillId="0" borderId="10" xfId="0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</cellXfs>
  <cellStyles count="32">
    <cellStyle name="Comma 2" xfId="1"/>
    <cellStyle name="Comma 2 2" xfId="2"/>
    <cellStyle name="Hyperlink" xfId="3" builtinId="8"/>
    <cellStyle name="Normal" xfId="0" builtinId="0"/>
    <cellStyle name="Normal 10" xfId="4"/>
    <cellStyle name="Normal 2" xfId="5"/>
    <cellStyle name="Normal 2 2" xfId="6"/>
    <cellStyle name="Normal 2 2 2" xfId="7"/>
    <cellStyle name="Normal 2 2 2 2" xfId="8"/>
    <cellStyle name="Normal 2 3" xfId="9"/>
    <cellStyle name="Normal 2 4" xfId="10"/>
    <cellStyle name="Normal 3" xfId="11"/>
    <cellStyle name="Normal 3 2" xfId="12"/>
    <cellStyle name="Normal 3 3" xfId="13"/>
    <cellStyle name="Normal 4" xfId="14"/>
    <cellStyle name="Normal 4 2" xfId="15"/>
    <cellStyle name="Normal 4 3" xfId="16"/>
    <cellStyle name="Normal 5" xfId="17"/>
    <cellStyle name="Normal 5 2" xfId="18"/>
    <cellStyle name="Normal 6" xfId="19"/>
    <cellStyle name="Normal 7" xfId="20"/>
    <cellStyle name="Normal 7 2" xfId="21"/>
    <cellStyle name="Normal 8" xfId="22"/>
    <cellStyle name="Percent 2" xfId="23"/>
    <cellStyle name="Percent 2 2" xfId="24"/>
    <cellStyle name="Percent 3" xfId="25"/>
    <cellStyle name="Percent 4" xfId="26"/>
    <cellStyle name="Percent 4 2" xfId="27"/>
    <cellStyle name="Percent 5" xfId="28"/>
    <cellStyle name="Percentagem 2" xfId="29"/>
    <cellStyle name="Percentagem 3" xfId="30"/>
    <cellStyle name="Vírgula 2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1971675</xdr:colOff>
      <xdr:row>6</xdr:row>
      <xdr:rowOff>0</xdr:rowOff>
    </xdr:to>
    <xdr:pic>
      <xdr:nvPicPr>
        <xdr:cNvPr id="2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524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showGridLines="0" tabSelected="1" workbookViewId="0">
      <selection activeCell="B8" sqref="B8"/>
    </sheetView>
  </sheetViews>
  <sheetFormatPr defaultRowHeight="12"/>
  <cols>
    <col min="1" max="1" width="2.42578125" style="27" customWidth="1"/>
    <col min="2" max="2" width="137" style="27" customWidth="1"/>
    <col min="3" max="16384" width="9.140625" style="27"/>
  </cols>
  <sheetData>
    <row r="1" spans="1:2">
      <c r="A1" s="27" t="s">
        <v>3</v>
      </c>
    </row>
    <row r="7" spans="1:2">
      <c r="A7" s="27" t="s">
        <v>3</v>
      </c>
    </row>
    <row r="8" spans="1:2" ht="15" customHeight="1">
      <c r="B8" s="67" t="s">
        <v>30</v>
      </c>
    </row>
    <row r="9" spans="1:2" s="33" customFormat="1" ht="5.0999999999999996" customHeight="1"/>
    <row r="10" spans="1:2" ht="15" customHeight="1">
      <c r="B10" s="68" t="s">
        <v>48</v>
      </c>
    </row>
    <row r="11" spans="1:2">
      <c r="B11" s="27" t="s">
        <v>3</v>
      </c>
    </row>
    <row r="12" spans="1:2" ht="12.75">
      <c r="B12" s="49" t="s">
        <v>27</v>
      </c>
    </row>
    <row r="13" spans="1:2">
      <c r="B13" s="27" t="s">
        <v>3</v>
      </c>
    </row>
    <row r="14" spans="1:2" s="28" customFormat="1" ht="12.75">
      <c r="B14" s="29"/>
    </row>
    <row r="15" spans="1:2" s="61" customFormat="1" ht="12.75">
      <c r="B15" s="62" t="str">
        <f>'T01'!B2</f>
        <v>Table 01 - Air transport - Aircrafts landed, passengers and freight and mail movement at national airports, commercial flights - monthly</v>
      </c>
    </row>
    <row r="16" spans="1:2" s="61" customFormat="1" ht="12.75">
      <c r="B16" s="62" t="str">
        <f>'T02'!B2</f>
        <v>Table 02 - Air transport - Passengers and freight and mail movement at national airports, commercial flights  - monthly</v>
      </c>
    </row>
    <row r="17" spans="2:2" s="61" customFormat="1" ht="12.75">
      <c r="B17" s="62" t="str">
        <f>'T03'!B2</f>
        <v>Table 03 - Air transport - Main country of origin and destination of flights with passengers at national airports, commercial flights - accumulated Jan-Jul 2021</v>
      </c>
    </row>
    <row r="20" spans="2:2">
      <c r="B20" s="60"/>
    </row>
  </sheetData>
  <hyperlinks>
    <hyperlink ref="B17" location="'T03'!A1" display="'T03'!A1"/>
    <hyperlink ref="B15" location="'T01'!A1" display="'T01'!A1"/>
    <hyperlink ref="B16" location="'T02'!A1" display="'T02'!A1"/>
  </hyperlinks>
  <pageMargins left="0.28999999999999998" right="0.32" top="0.74803149606299213" bottom="0.74803149606299213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showGridLines="0" zoomScaleNormal="100" workbookViewId="0">
      <selection activeCell="B2" sqref="B2"/>
    </sheetView>
  </sheetViews>
  <sheetFormatPr defaultRowHeight="12"/>
  <cols>
    <col min="1" max="1" width="2.7109375" style="5" customWidth="1"/>
    <col min="2" max="2" width="15.140625" style="5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11" width="13.7109375" style="1" customWidth="1"/>
    <col min="12" max="14" width="13.7109375" style="5" customWidth="1"/>
    <col min="15" max="16384" width="9.140625" style="5"/>
  </cols>
  <sheetData>
    <row r="1" spans="2:14" ht="6.75" customHeight="1"/>
    <row r="2" spans="2:14" ht="13.7" customHeight="1">
      <c r="B2" s="6" t="s">
        <v>29</v>
      </c>
    </row>
    <row r="3" spans="2:14" ht="5.25" customHeight="1"/>
    <row r="4" spans="2:14" ht="13.7" customHeight="1" thickBot="1"/>
    <row r="5" spans="2:14" ht="24.95" customHeight="1" thickBot="1">
      <c r="B5" s="23"/>
      <c r="C5" s="100" t="s">
        <v>32</v>
      </c>
      <c r="D5" s="100"/>
      <c r="E5" s="100"/>
      <c r="F5" s="100"/>
      <c r="G5" s="100"/>
      <c r="H5" s="101"/>
      <c r="I5" s="85" t="s">
        <v>33</v>
      </c>
      <c r="J5" s="86"/>
      <c r="K5" s="87"/>
      <c r="L5" s="88" t="s">
        <v>40</v>
      </c>
      <c r="M5" s="89"/>
      <c r="N5" s="89"/>
    </row>
    <row r="6" spans="2:14" s="4" customFormat="1" ht="20.100000000000001" customHeight="1">
      <c r="B6" s="58"/>
      <c r="C6" s="90" t="s">
        <v>31</v>
      </c>
      <c r="D6" s="91"/>
      <c r="E6" s="96" t="s">
        <v>17</v>
      </c>
      <c r="F6" s="91"/>
      <c r="G6" s="96" t="s">
        <v>18</v>
      </c>
      <c r="H6" s="97"/>
      <c r="I6" s="38" t="s">
        <v>31</v>
      </c>
      <c r="J6" s="39" t="s">
        <v>17</v>
      </c>
      <c r="K6" s="40" t="s">
        <v>18</v>
      </c>
      <c r="L6" s="38" t="s">
        <v>31</v>
      </c>
      <c r="M6" s="39" t="s">
        <v>17</v>
      </c>
      <c r="N6" s="46" t="s">
        <v>18</v>
      </c>
    </row>
    <row r="7" spans="2:14" ht="20.100000000000001" customHeight="1" thickBot="1">
      <c r="B7" s="8"/>
      <c r="C7" s="92" t="s">
        <v>23</v>
      </c>
      <c r="D7" s="93"/>
      <c r="E7" s="94" t="s">
        <v>5</v>
      </c>
      <c r="F7" s="95"/>
      <c r="G7" s="98" t="s">
        <v>15</v>
      </c>
      <c r="H7" s="99"/>
      <c r="I7" s="36" t="s">
        <v>23</v>
      </c>
      <c r="J7" s="37" t="s">
        <v>5</v>
      </c>
      <c r="K7" s="57" t="s">
        <v>15</v>
      </c>
      <c r="L7" s="31" t="s">
        <v>6</v>
      </c>
      <c r="M7" s="12" t="s">
        <v>6</v>
      </c>
      <c r="N7" s="13" t="s">
        <v>6</v>
      </c>
    </row>
    <row r="8" spans="2:14" ht="6.95" customHeight="1">
      <c r="B8" s="9"/>
      <c r="C8" s="3"/>
      <c r="D8" s="2"/>
      <c r="E8" s="10"/>
      <c r="F8" s="10"/>
      <c r="G8" s="10"/>
      <c r="H8" s="10"/>
      <c r="I8" s="3"/>
      <c r="J8" s="10"/>
      <c r="K8" s="11"/>
      <c r="L8" s="45"/>
      <c r="M8" s="7"/>
      <c r="N8" s="7"/>
    </row>
    <row r="9" spans="2:14" ht="15" customHeight="1">
      <c r="B9" s="73" t="s">
        <v>49</v>
      </c>
      <c r="C9" s="74">
        <f>SUM(C10:C16)</f>
        <v>56039</v>
      </c>
      <c r="E9" s="15">
        <f>SUM(E10:E16)</f>
        <v>8285.8599999999969</v>
      </c>
      <c r="F9" s="16"/>
      <c r="G9" s="15">
        <f>SUM(G10:G16)</f>
        <v>100733.28000000007</v>
      </c>
      <c r="H9" s="16"/>
      <c r="I9" s="74">
        <f>SUM(I10:I16)</f>
        <v>54421</v>
      </c>
      <c r="J9" s="15">
        <f>SUM(J10:J16)</f>
        <v>11197.041999999994</v>
      </c>
      <c r="K9" s="15">
        <f>SUM(K10:K16)</f>
        <v>80720.840000000026</v>
      </c>
      <c r="L9" s="75">
        <f t="shared" ref="L9:L16" si="0">C9/I9*100-100</f>
        <v>2.9731169952775645</v>
      </c>
      <c r="M9" s="41">
        <f t="shared" ref="M9:M16" si="1">E9/J9*100-100</f>
        <v>-25.999563098896999</v>
      </c>
      <c r="N9" s="41">
        <f t="shared" ref="N9:N16" si="2">G9/K9*100-100</f>
        <v>24.792160240156107</v>
      </c>
    </row>
    <row r="10" spans="2:14" ht="15" customHeight="1">
      <c r="B10" s="63" t="s">
        <v>21</v>
      </c>
      <c r="C10" s="20">
        <v>5787</v>
      </c>
      <c r="E10" s="16">
        <v>772.50800000000004</v>
      </c>
      <c r="F10" s="16"/>
      <c r="G10" s="16">
        <v>12044.851000000021</v>
      </c>
      <c r="H10" s="16"/>
      <c r="I10" s="20">
        <v>15222</v>
      </c>
      <c r="J10" s="16">
        <v>3730.1999999999975</v>
      </c>
      <c r="K10" s="16">
        <v>17249.712000000036</v>
      </c>
      <c r="L10" s="32">
        <f t="shared" si="0"/>
        <v>-61.98265668111943</v>
      </c>
      <c r="M10" s="42">
        <f t="shared" si="1"/>
        <v>-79.290440190874477</v>
      </c>
      <c r="N10" s="42">
        <f t="shared" si="2"/>
        <v>-30.173611014491158</v>
      </c>
    </row>
    <row r="11" spans="2:14" ht="15" customHeight="1">
      <c r="B11" s="63" t="s">
        <v>36</v>
      </c>
      <c r="C11" s="20">
        <v>3444</v>
      </c>
      <c r="E11" s="16">
        <v>265.72399999999999</v>
      </c>
      <c r="G11" s="16">
        <v>11627.888000000003</v>
      </c>
      <c r="I11" s="20">
        <v>14787</v>
      </c>
      <c r="J11" s="16">
        <v>3741.3690000000001</v>
      </c>
      <c r="K11" s="16">
        <v>17471.173999999974</v>
      </c>
      <c r="L11" s="32">
        <f t="shared" si="0"/>
        <v>-76.70927165753703</v>
      </c>
      <c r="M11" s="42">
        <f t="shared" si="1"/>
        <v>-92.897679966878428</v>
      </c>
      <c r="N11" s="42">
        <f t="shared" si="2"/>
        <v>-33.445296807186395</v>
      </c>
    </row>
    <row r="12" spans="2:14" ht="15" customHeight="1">
      <c r="B12" s="84" t="s">
        <v>41</v>
      </c>
      <c r="C12" s="20">
        <v>4217</v>
      </c>
      <c r="E12" s="16">
        <v>436.30599999999998</v>
      </c>
      <c r="F12" s="16"/>
      <c r="G12" s="16">
        <v>14822.807000000003</v>
      </c>
      <c r="H12" s="16"/>
      <c r="I12" s="20">
        <v>10058</v>
      </c>
      <c r="J12" s="16">
        <v>1994.384</v>
      </c>
      <c r="K12" s="16">
        <v>14445.63000000001</v>
      </c>
      <c r="L12" s="32">
        <f t="shared" si="0"/>
        <v>-58.073175581626572</v>
      </c>
      <c r="M12" s="42">
        <f t="shared" si="1"/>
        <v>-78.123270142560315</v>
      </c>
      <c r="N12" s="42">
        <f t="shared" si="2"/>
        <v>2.6110110808596971</v>
      </c>
    </row>
    <row r="13" spans="2:14" ht="15" customHeight="1">
      <c r="B13" s="84" t="s">
        <v>42</v>
      </c>
      <c r="C13" s="20">
        <v>6542</v>
      </c>
      <c r="E13" s="16">
        <v>739.428</v>
      </c>
      <c r="F13" s="16"/>
      <c r="G13" s="16">
        <v>13958.104000000014</v>
      </c>
      <c r="H13" s="16"/>
      <c r="I13" s="20">
        <v>1089</v>
      </c>
      <c r="J13" s="16">
        <v>33.694999999999951</v>
      </c>
      <c r="K13" s="16">
        <v>6376.9159999999965</v>
      </c>
      <c r="L13" s="32">
        <f t="shared" si="0"/>
        <v>500.73461891643717</v>
      </c>
      <c r="M13" s="42">
        <f t="shared" si="1"/>
        <v>2094.4739575604722</v>
      </c>
      <c r="N13" s="42">
        <f t="shared" si="2"/>
        <v>118.88486534870495</v>
      </c>
    </row>
    <row r="14" spans="2:14" ht="15" customHeight="1">
      <c r="B14" s="84" t="s">
        <v>45</v>
      </c>
      <c r="C14" s="20">
        <v>8572</v>
      </c>
      <c r="E14" s="16">
        <v>1272.1569999999958</v>
      </c>
      <c r="F14" s="16"/>
      <c r="G14" s="16">
        <v>16207.228000000008</v>
      </c>
      <c r="H14" s="16"/>
      <c r="I14" s="20">
        <v>1530</v>
      </c>
      <c r="J14" s="16">
        <v>82.096999999999994</v>
      </c>
      <c r="K14" s="16">
        <v>8071.9950000000008</v>
      </c>
      <c r="L14" s="32">
        <f t="shared" si="0"/>
        <v>460.26143790849665</v>
      </c>
      <c r="M14" s="42">
        <f t="shared" si="1"/>
        <v>1449.5779382925027</v>
      </c>
      <c r="N14" s="42">
        <f t="shared" si="2"/>
        <v>100.78342466763181</v>
      </c>
    </row>
    <row r="15" spans="2:14" ht="15" customHeight="1">
      <c r="B15" s="84" t="s">
        <v>46</v>
      </c>
      <c r="C15" s="20">
        <v>11901</v>
      </c>
      <c r="E15" s="16">
        <v>1996.4870000000001</v>
      </c>
      <c r="F15" s="16"/>
      <c r="G15" s="16">
        <v>15572.752000000031</v>
      </c>
      <c r="H15" s="16"/>
      <c r="I15" s="20">
        <v>2876</v>
      </c>
      <c r="J15" s="16">
        <v>318.20699999999988</v>
      </c>
      <c r="K15" s="16">
        <v>7508.3040000000001</v>
      </c>
      <c r="L15" s="32">
        <f t="shared" ref="L15" si="3">C15/I15*100-100</f>
        <v>313.80389429763562</v>
      </c>
      <c r="M15" s="42">
        <f t="shared" ref="M15" si="4">E15/J15*100-100</f>
        <v>527.41768722875383</v>
      </c>
      <c r="N15" s="42">
        <f t="shared" ref="N15" si="5">G15/K15*100-100</f>
        <v>107.40705224508798</v>
      </c>
    </row>
    <row r="16" spans="2:14" ht="15" customHeight="1">
      <c r="B16" s="84" t="s">
        <v>50</v>
      </c>
      <c r="C16" s="20">
        <v>15576</v>
      </c>
      <c r="E16" s="16">
        <v>2803.25</v>
      </c>
      <c r="F16" s="16"/>
      <c r="G16" s="16">
        <v>16499.649999999991</v>
      </c>
      <c r="H16" s="16"/>
      <c r="I16" s="20">
        <v>8859</v>
      </c>
      <c r="J16" s="16">
        <v>1297.0899999999974</v>
      </c>
      <c r="K16" s="16">
        <v>9597.1089999999967</v>
      </c>
      <c r="L16" s="32">
        <f t="shared" si="0"/>
        <v>75.821198780900801</v>
      </c>
      <c r="M16" s="42">
        <f t="shared" si="1"/>
        <v>116.11838808409635</v>
      </c>
      <c r="N16" s="42">
        <f t="shared" si="2"/>
        <v>71.923128100347697</v>
      </c>
    </row>
    <row r="17" spans="2:14" ht="6.95" customHeight="1" thickBot="1">
      <c r="B17" s="34"/>
      <c r="C17" s="21"/>
      <c r="D17" s="17"/>
      <c r="E17" s="17"/>
      <c r="F17" s="17"/>
      <c r="G17" s="17"/>
      <c r="H17" s="17"/>
      <c r="I17" s="21"/>
      <c r="J17" s="17"/>
      <c r="K17" s="17"/>
      <c r="L17" s="18"/>
      <c r="M17" s="19"/>
      <c r="N17" s="19"/>
    </row>
    <row r="18" spans="2:14" ht="13.7" customHeight="1">
      <c r="B18" s="4" t="s">
        <v>22</v>
      </c>
      <c r="N18" s="14" t="s">
        <v>16</v>
      </c>
    </row>
    <row r="19" spans="2:14" ht="13.7" customHeight="1">
      <c r="B19" s="70"/>
      <c r="N19" s="14" t="s">
        <v>34</v>
      </c>
    </row>
    <row r="24" spans="2:14">
      <c r="G24" s="64"/>
      <c r="H24" s="64"/>
    </row>
    <row r="25" spans="2:14">
      <c r="G25" s="64"/>
      <c r="H25" s="64"/>
    </row>
    <row r="26" spans="2:14">
      <c r="G26" s="64"/>
      <c r="H26" s="64"/>
      <c r="L26" s="1"/>
    </row>
    <row r="27" spans="2:14">
      <c r="G27" s="64"/>
      <c r="H27" s="64"/>
    </row>
  </sheetData>
  <mergeCells count="9">
    <mergeCell ref="I5:K5"/>
    <mergeCell ref="L5:N5"/>
    <mergeCell ref="C6:D6"/>
    <mergeCell ref="C7:D7"/>
    <mergeCell ref="E7:F7"/>
    <mergeCell ref="E6:F6"/>
    <mergeCell ref="G6:H6"/>
    <mergeCell ref="G7:H7"/>
    <mergeCell ref="C5:H5"/>
  </mergeCells>
  <pageMargins left="0.27559055118110237" right="0.35433070866141736" top="0.74803149606299213" bottom="0.74803149606299213" header="0.31496062992125984" footer="0.31496062992125984"/>
  <pageSetup paperSize="9" scale="85" orientation="portrait" r:id="rId1"/>
  <ignoredErrors>
    <ignoredError sqref="E7 J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4"/>
  <sheetViews>
    <sheetView showGridLines="0" zoomScaleNormal="100" workbookViewId="0">
      <selection activeCell="B2" sqref="B2"/>
    </sheetView>
  </sheetViews>
  <sheetFormatPr defaultRowHeight="12"/>
  <cols>
    <col min="1" max="1" width="2.7109375" style="5" customWidth="1"/>
    <col min="2" max="2" width="15.140625" style="5" customWidth="1"/>
    <col min="3" max="3" width="5.7109375" style="1" customWidth="1"/>
    <col min="4" max="19" width="7.7109375" style="1" customWidth="1"/>
    <col min="20" max="27" width="7.7109375" style="5" customWidth="1"/>
    <col min="28" max="16384" width="9.140625" style="5"/>
  </cols>
  <sheetData>
    <row r="1" spans="2:27" ht="6.75" customHeight="1"/>
    <row r="2" spans="2:27" s="66" customFormat="1" ht="13.7" customHeight="1">
      <c r="B2" s="6" t="s">
        <v>28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27" ht="5.25" customHeight="1"/>
    <row r="4" spans="2:27" ht="13.7" customHeight="1" thickBot="1"/>
    <row r="5" spans="2:27" ht="24.95" customHeight="1" thickBot="1">
      <c r="B5" s="23"/>
      <c r="C5" s="35"/>
      <c r="D5" s="102" t="s">
        <v>35</v>
      </c>
      <c r="E5" s="102"/>
      <c r="F5" s="102"/>
      <c r="G5" s="102"/>
      <c r="H5" s="102"/>
      <c r="I5" s="102"/>
      <c r="J5" s="102"/>
      <c r="K5" s="103"/>
      <c r="L5" s="104" t="s">
        <v>33</v>
      </c>
      <c r="M5" s="102"/>
      <c r="N5" s="102"/>
      <c r="O5" s="102"/>
      <c r="P5" s="102"/>
      <c r="Q5" s="102"/>
      <c r="R5" s="102"/>
      <c r="S5" s="103"/>
      <c r="T5" s="105" t="s">
        <v>39</v>
      </c>
      <c r="U5" s="106"/>
      <c r="V5" s="106"/>
      <c r="W5" s="106"/>
      <c r="X5" s="106"/>
      <c r="Y5" s="106"/>
      <c r="Z5" s="106"/>
      <c r="AA5" s="106"/>
    </row>
    <row r="6" spans="2:27" ht="24.95" customHeight="1" thickBot="1">
      <c r="B6" s="22"/>
      <c r="C6" s="52"/>
      <c r="D6" s="50" t="s">
        <v>49</v>
      </c>
      <c r="E6" s="50" t="s">
        <v>4</v>
      </c>
      <c r="F6" s="50" t="s">
        <v>37</v>
      </c>
      <c r="G6" s="50" t="s">
        <v>43</v>
      </c>
      <c r="H6" s="50" t="s">
        <v>44</v>
      </c>
      <c r="I6" s="50" t="s">
        <v>45</v>
      </c>
      <c r="J6" s="50" t="s">
        <v>47</v>
      </c>
      <c r="K6" s="50" t="s">
        <v>51</v>
      </c>
      <c r="L6" s="80" t="str">
        <f t="shared" ref="L6:Y6" si="0">D6</f>
        <v>Accum. Jan-Jul</v>
      </c>
      <c r="M6" s="81" t="str">
        <f t="shared" si="0"/>
        <v>Jan.</v>
      </c>
      <c r="N6" s="81" t="str">
        <f t="shared" si="0"/>
        <v>Feb.</v>
      </c>
      <c r="O6" s="81" t="str">
        <f t="shared" si="0"/>
        <v>Mar.</v>
      </c>
      <c r="P6" s="81" t="str">
        <f t="shared" si="0"/>
        <v>Apr.</v>
      </c>
      <c r="Q6" s="81" t="str">
        <f t="shared" si="0"/>
        <v>May</v>
      </c>
      <c r="R6" s="81" t="str">
        <f t="shared" si="0"/>
        <v>Jun.</v>
      </c>
      <c r="S6" s="81" t="str">
        <f t="shared" si="0"/>
        <v>Jul.</v>
      </c>
      <c r="T6" s="72" t="str">
        <f t="shared" si="0"/>
        <v>Accum. Jan-Jul</v>
      </c>
      <c r="U6" s="81" t="str">
        <f t="shared" si="0"/>
        <v>Jan.</v>
      </c>
      <c r="V6" s="81" t="str">
        <f t="shared" si="0"/>
        <v>Feb.</v>
      </c>
      <c r="W6" s="81" t="str">
        <f t="shared" si="0"/>
        <v>Mar.</v>
      </c>
      <c r="X6" s="81" t="str">
        <f t="shared" si="0"/>
        <v>Apr.</v>
      </c>
      <c r="Y6" s="81" t="str">
        <f t="shared" si="0"/>
        <v>May</v>
      </c>
      <c r="Z6" s="81" t="str">
        <f t="shared" ref="Z6:AA6" si="1">R6</f>
        <v>Jun.</v>
      </c>
      <c r="AA6" s="81" t="str">
        <f t="shared" si="1"/>
        <v>Jul.</v>
      </c>
    </row>
    <row r="7" spans="2:27" ht="6.95" customHeight="1">
      <c r="B7" s="30"/>
      <c r="C7" s="26"/>
      <c r="D7" s="2"/>
      <c r="E7" s="2"/>
      <c r="F7" s="2"/>
      <c r="G7" s="2"/>
      <c r="H7" s="2"/>
      <c r="I7" s="2"/>
      <c r="J7" s="2"/>
      <c r="K7" s="76"/>
      <c r="L7" s="2"/>
      <c r="M7" s="2"/>
      <c r="N7" s="2"/>
      <c r="O7" s="2"/>
      <c r="P7" s="2"/>
      <c r="Q7" s="2"/>
      <c r="R7" s="2"/>
      <c r="S7" s="76"/>
      <c r="T7" s="45"/>
      <c r="U7" s="7"/>
      <c r="V7" s="7"/>
      <c r="W7" s="7"/>
      <c r="X7" s="7"/>
      <c r="Y7" s="7"/>
      <c r="Z7" s="7"/>
      <c r="AA7" s="7"/>
    </row>
    <row r="8" spans="2:27" ht="15" customHeight="1">
      <c r="B8" s="24" t="s">
        <v>17</v>
      </c>
      <c r="C8" s="53" t="s">
        <v>11</v>
      </c>
      <c r="D8" s="15">
        <f>SUM(D9:D12)</f>
        <v>8285.86</v>
      </c>
      <c r="E8" s="15">
        <f>SUM(E9:E12)</f>
        <v>772.50799999999981</v>
      </c>
      <c r="F8" s="15">
        <f t="shared" ref="F8:S8" si="2">SUM(F9:F12)</f>
        <v>265.72399999999999</v>
      </c>
      <c r="G8" s="15">
        <f t="shared" si="2"/>
        <v>436.3059999999997</v>
      </c>
      <c r="H8" s="15">
        <f t="shared" si="2"/>
        <v>739.42800000000011</v>
      </c>
      <c r="I8" s="15">
        <f t="shared" si="2"/>
        <v>1272.1570000000002</v>
      </c>
      <c r="J8" s="15">
        <f t="shared" ref="J8" si="3">SUM(J9:J12)</f>
        <v>1996.4870000000001</v>
      </c>
      <c r="K8" s="77">
        <f t="shared" si="2"/>
        <v>2803.2500000000018</v>
      </c>
      <c r="L8" s="74">
        <f t="shared" si="2"/>
        <v>11197.042000000001</v>
      </c>
      <c r="M8" s="15">
        <f t="shared" si="2"/>
        <v>3730.2000000000003</v>
      </c>
      <c r="N8" s="15">
        <f t="shared" si="2"/>
        <v>3741.369000000002</v>
      </c>
      <c r="O8" s="15">
        <f t="shared" si="2"/>
        <v>1994.3840000000007</v>
      </c>
      <c r="P8" s="15">
        <f t="shared" si="2"/>
        <v>33.695000000000007</v>
      </c>
      <c r="Q8" s="15">
        <f t="shared" si="2"/>
        <v>82.097000000000008</v>
      </c>
      <c r="R8" s="15">
        <f t="shared" ref="R8" si="4">SUM(R9:R12)</f>
        <v>318.20699999999977</v>
      </c>
      <c r="S8" s="77">
        <f t="shared" si="2"/>
        <v>1297.0900000000001</v>
      </c>
      <c r="T8" s="75">
        <f t="shared" ref="T8:Y12" si="5">D8/L8*100-100</f>
        <v>-25.999563098897013</v>
      </c>
      <c r="U8" s="41">
        <f t="shared" si="5"/>
        <v>-79.290440190874492</v>
      </c>
      <c r="V8" s="41">
        <f t="shared" si="5"/>
        <v>-92.897679966878442</v>
      </c>
      <c r="W8" s="41">
        <f t="shared" si="5"/>
        <v>-78.12327014256033</v>
      </c>
      <c r="X8" s="41">
        <f t="shared" si="5"/>
        <v>2094.4739575604685</v>
      </c>
      <c r="Y8" s="41">
        <f t="shared" si="5"/>
        <v>1449.5779382925077</v>
      </c>
      <c r="Z8" s="41">
        <f t="shared" ref="Z8:AA12" si="6">J8/R8*100-100</f>
        <v>527.41768722875406</v>
      </c>
      <c r="AA8" s="41">
        <f t="shared" si="6"/>
        <v>116.11838808409604</v>
      </c>
    </row>
    <row r="9" spans="2:27" ht="15" customHeight="1">
      <c r="B9" s="51" t="s">
        <v>0</v>
      </c>
      <c r="C9" s="55" t="s">
        <v>13</v>
      </c>
      <c r="D9" s="15">
        <f>SUM(E9:K9)</f>
        <v>3767.362000000001</v>
      </c>
      <c r="E9" s="16">
        <v>419.69699999999983</v>
      </c>
      <c r="F9" s="16">
        <v>123.51900000000001</v>
      </c>
      <c r="G9" s="16">
        <v>199.02499999999969</v>
      </c>
      <c r="H9" s="16">
        <v>357.517</v>
      </c>
      <c r="I9" s="16">
        <v>564.50699999999995</v>
      </c>
      <c r="J9" s="16">
        <v>859.08299999999997</v>
      </c>
      <c r="K9" s="16">
        <v>1244.0140000000015</v>
      </c>
      <c r="L9" s="74">
        <f>SUM(M9:S9)</f>
        <v>6158.657000000002</v>
      </c>
      <c r="M9" s="16">
        <v>2184.7260000000001</v>
      </c>
      <c r="N9" s="16">
        <v>2115.3030000000022</v>
      </c>
      <c r="O9" s="16">
        <v>1109.8780000000008</v>
      </c>
      <c r="P9" s="16">
        <v>26.626000000000008</v>
      </c>
      <c r="Q9" s="16">
        <v>62.216999999999999</v>
      </c>
      <c r="R9" s="16">
        <v>155.08299999999971</v>
      </c>
      <c r="S9" s="16">
        <v>504.82400000000001</v>
      </c>
      <c r="T9" s="75">
        <f t="shared" si="5"/>
        <v>-38.82818932764075</v>
      </c>
      <c r="U9" s="42">
        <f t="shared" si="5"/>
        <v>-80.789490306793624</v>
      </c>
      <c r="V9" s="42">
        <f t="shared" si="5"/>
        <v>-94.160694708984963</v>
      </c>
      <c r="W9" s="42">
        <f t="shared" si="5"/>
        <v>-82.067848898707823</v>
      </c>
      <c r="X9" s="42">
        <f t="shared" si="5"/>
        <v>1242.7364230451435</v>
      </c>
      <c r="Y9" s="42">
        <f t="shared" si="5"/>
        <v>807.31954289020678</v>
      </c>
      <c r="Z9" s="42">
        <f t="shared" si="6"/>
        <v>453.95046523474628</v>
      </c>
      <c r="AA9" s="42">
        <f t="shared" si="6"/>
        <v>146.4252888135274</v>
      </c>
    </row>
    <row r="10" spans="2:27" ht="15" customHeight="1">
      <c r="B10" s="51" t="s">
        <v>2</v>
      </c>
      <c r="C10" s="55" t="s">
        <v>13</v>
      </c>
      <c r="D10" s="15">
        <f>SUM(E10:K10)</f>
        <v>1930.3220000000003</v>
      </c>
      <c r="E10" s="16">
        <v>199.71300000000002</v>
      </c>
      <c r="F10" s="16">
        <v>60.261000000000003</v>
      </c>
      <c r="G10" s="16">
        <v>96.747000000000014</v>
      </c>
      <c r="H10" s="16">
        <v>168.64800000000028</v>
      </c>
      <c r="I10" s="16">
        <v>300.37400000000002</v>
      </c>
      <c r="J10" s="16">
        <v>443.89499999999998</v>
      </c>
      <c r="K10" s="16">
        <v>660.68399999999997</v>
      </c>
      <c r="L10" s="74">
        <f>SUM(M10:S10)</f>
        <v>2657.8759999999997</v>
      </c>
      <c r="M10" s="16">
        <v>884.59500000000003</v>
      </c>
      <c r="N10" s="16">
        <v>885.62400000000002</v>
      </c>
      <c r="O10" s="16">
        <v>429.09699999999998</v>
      </c>
      <c r="P10" s="16">
        <v>2.5750000000000006</v>
      </c>
      <c r="Q10" s="16">
        <v>9.354000000000001</v>
      </c>
      <c r="R10" s="16">
        <v>75.452000000000027</v>
      </c>
      <c r="S10" s="16">
        <v>371.17899999999997</v>
      </c>
      <c r="T10" s="75">
        <f t="shared" si="5"/>
        <v>-27.373511781587993</v>
      </c>
      <c r="U10" s="42">
        <f t="shared" si="5"/>
        <v>-77.423227578722461</v>
      </c>
      <c r="V10" s="42">
        <f t="shared" si="5"/>
        <v>-93.19564510446871</v>
      </c>
      <c r="W10" s="42">
        <f t="shared" si="5"/>
        <v>-77.453349708807096</v>
      </c>
      <c r="X10" s="42">
        <f t="shared" si="5"/>
        <v>6449.4368932038924</v>
      </c>
      <c r="Y10" s="42">
        <f t="shared" si="5"/>
        <v>3111.1823818687194</v>
      </c>
      <c r="Z10" s="42">
        <f t="shared" si="6"/>
        <v>488.3144250649417</v>
      </c>
      <c r="AA10" s="42">
        <f t="shared" si="6"/>
        <v>77.996061199582954</v>
      </c>
    </row>
    <row r="11" spans="2:27" ht="15" customHeight="1">
      <c r="B11" s="51" t="s">
        <v>1</v>
      </c>
      <c r="C11" s="55" t="s">
        <v>13</v>
      </c>
      <c r="D11" s="15">
        <f>SUM(E11:K11)</f>
        <v>914.21000000000015</v>
      </c>
      <c r="E11" s="16">
        <v>33.916999999999952</v>
      </c>
      <c r="F11" s="16">
        <v>8.6430000000000025</v>
      </c>
      <c r="G11" s="16">
        <v>12.477999999999991</v>
      </c>
      <c r="H11" s="16">
        <v>37.898000000000032</v>
      </c>
      <c r="I11" s="16">
        <v>168.39300000000011</v>
      </c>
      <c r="J11" s="16">
        <v>313.19400000000007</v>
      </c>
      <c r="K11" s="16">
        <v>339.68700000000001</v>
      </c>
      <c r="L11" s="74">
        <f>SUM(M11:S11)</f>
        <v>1038.7289999999998</v>
      </c>
      <c r="M11" s="16">
        <v>240.99000000000012</v>
      </c>
      <c r="N11" s="16">
        <v>307.45799999999952</v>
      </c>
      <c r="O11" s="16">
        <v>213.87900000000002</v>
      </c>
      <c r="P11" s="16">
        <v>0.40800000000000003</v>
      </c>
      <c r="Q11" s="16">
        <v>1.0430000000000001</v>
      </c>
      <c r="R11" s="16">
        <v>35.130000000000017</v>
      </c>
      <c r="S11" s="16">
        <v>239.82100000000003</v>
      </c>
      <c r="T11" s="75">
        <f t="shared" si="5"/>
        <v>-11.987631037546819</v>
      </c>
      <c r="U11" s="42">
        <f t="shared" si="5"/>
        <v>-85.925972032034551</v>
      </c>
      <c r="V11" s="42">
        <f t="shared" si="5"/>
        <v>-97.18888433542142</v>
      </c>
      <c r="W11" s="42">
        <f t="shared" si="5"/>
        <v>-94.165860135871227</v>
      </c>
      <c r="X11" s="42">
        <f t="shared" si="5"/>
        <v>9188.725490196086</v>
      </c>
      <c r="Y11" s="42">
        <f t="shared" si="5"/>
        <v>16045.062320230114</v>
      </c>
      <c r="Z11" s="42">
        <f t="shared" si="6"/>
        <v>791.52860802732687</v>
      </c>
      <c r="AA11" s="42">
        <f t="shared" si="6"/>
        <v>41.64189124388605</v>
      </c>
    </row>
    <row r="12" spans="2:27" ht="15" customHeight="1">
      <c r="B12" s="51" t="s">
        <v>24</v>
      </c>
      <c r="C12" s="55" t="s">
        <v>13</v>
      </c>
      <c r="D12" s="15">
        <f>SUM(E12:K12)</f>
        <v>1673.9659999999999</v>
      </c>
      <c r="E12" s="16">
        <v>119.181</v>
      </c>
      <c r="F12" s="16">
        <v>73.301000000000002</v>
      </c>
      <c r="G12" s="16">
        <v>128.05600000000001</v>
      </c>
      <c r="H12" s="16">
        <v>175.36499999999978</v>
      </c>
      <c r="I12" s="16">
        <v>238.88300000000001</v>
      </c>
      <c r="J12" s="16">
        <v>380.315</v>
      </c>
      <c r="K12" s="78">
        <v>558.86500000000001</v>
      </c>
      <c r="L12" s="74">
        <f>SUM(M12:S12)</f>
        <v>1341.78</v>
      </c>
      <c r="M12" s="16">
        <v>419.88900000000001</v>
      </c>
      <c r="N12" s="16">
        <v>432.98399999999998</v>
      </c>
      <c r="O12" s="16">
        <v>241.53</v>
      </c>
      <c r="P12" s="16">
        <v>4.0860000000000003</v>
      </c>
      <c r="Q12" s="16">
        <v>9.4830000000000005</v>
      </c>
      <c r="R12" s="16">
        <v>52.542000000000002</v>
      </c>
      <c r="S12" s="16">
        <v>181.26599999999999</v>
      </c>
      <c r="T12" s="75">
        <f t="shared" si="5"/>
        <v>24.757113684806754</v>
      </c>
      <c r="U12" s="42">
        <f t="shared" si="5"/>
        <v>-71.616069961346938</v>
      </c>
      <c r="V12" s="42">
        <f t="shared" si="5"/>
        <v>-83.070737024924711</v>
      </c>
      <c r="W12" s="42">
        <f t="shared" si="5"/>
        <v>-46.981327371341031</v>
      </c>
      <c r="X12" s="42">
        <f t="shared" si="5"/>
        <v>4191.8502202643122</v>
      </c>
      <c r="Y12" s="42">
        <f t="shared" si="5"/>
        <v>2419.0656965095436</v>
      </c>
      <c r="Z12" s="42">
        <f t="shared" si="6"/>
        <v>623.83045944197022</v>
      </c>
      <c r="AA12" s="42">
        <f t="shared" si="6"/>
        <v>208.31209382895855</v>
      </c>
    </row>
    <row r="13" spans="2:27" ht="6.95" customHeight="1">
      <c r="B13" s="51"/>
      <c r="C13" s="55"/>
      <c r="D13" s="16"/>
      <c r="E13" s="16"/>
      <c r="F13" s="16"/>
      <c r="G13" s="16"/>
      <c r="H13" s="16"/>
      <c r="I13" s="16"/>
      <c r="J13" s="16"/>
      <c r="K13" s="78"/>
      <c r="L13" s="15"/>
      <c r="M13" s="16"/>
      <c r="N13" s="16"/>
      <c r="O13" s="16"/>
      <c r="P13" s="16"/>
      <c r="Q13" s="16"/>
      <c r="R13" s="16"/>
      <c r="S13" s="78"/>
      <c r="T13" s="75"/>
      <c r="U13" s="42"/>
      <c r="V13" s="42"/>
      <c r="W13" s="42"/>
      <c r="X13" s="42"/>
      <c r="Y13" s="42"/>
      <c r="Z13" s="42"/>
      <c r="AA13" s="42"/>
    </row>
    <row r="14" spans="2:27" ht="15" customHeight="1">
      <c r="B14" s="24" t="s">
        <v>18</v>
      </c>
      <c r="C14" s="53" t="s">
        <v>12</v>
      </c>
      <c r="D14" s="15">
        <f>SUM(D15:D16)</f>
        <v>100.733</v>
      </c>
      <c r="E14" s="15">
        <f>SUM(E15:E16)</f>
        <v>12.045</v>
      </c>
      <c r="F14" s="15">
        <f t="shared" ref="F14:S14" si="7">SUM(F15:F16)</f>
        <v>11.628</v>
      </c>
      <c r="G14" s="15">
        <f t="shared" si="7"/>
        <v>14.823</v>
      </c>
      <c r="H14" s="15">
        <f t="shared" si="7"/>
        <v>13.958</v>
      </c>
      <c r="I14" s="15">
        <f t="shared" si="7"/>
        <v>16.207999999999998</v>
      </c>
      <c r="J14" s="15">
        <f t="shared" ref="J14" si="8">SUM(J15:J16)</f>
        <v>15.571999999999999</v>
      </c>
      <c r="K14" s="77">
        <f t="shared" si="7"/>
        <v>16.498999999999999</v>
      </c>
      <c r="L14" s="15">
        <f t="shared" si="7"/>
        <v>80.721000000000004</v>
      </c>
      <c r="M14" s="15">
        <f t="shared" si="7"/>
        <v>17.248999999999999</v>
      </c>
      <c r="N14" s="15">
        <f t="shared" si="7"/>
        <v>17.472000000000001</v>
      </c>
      <c r="O14" s="15">
        <f t="shared" si="7"/>
        <v>14.446</v>
      </c>
      <c r="P14" s="15">
        <f t="shared" si="7"/>
        <v>6.3770000000000007</v>
      </c>
      <c r="Q14" s="15">
        <f t="shared" si="7"/>
        <v>8.0719999999999992</v>
      </c>
      <c r="R14" s="15">
        <f t="shared" ref="R14" si="9">SUM(R15:R16)</f>
        <v>7.508</v>
      </c>
      <c r="S14" s="77">
        <f t="shared" si="7"/>
        <v>9.5970000000000013</v>
      </c>
      <c r="T14" s="75">
        <f t="shared" ref="T14:Y16" si="10">D14/L14*100-100</f>
        <v>24.791566011322956</v>
      </c>
      <c r="U14" s="41">
        <f t="shared" si="10"/>
        <v>-30.169864919705475</v>
      </c>
      <c r="V14" s="41">
        <f t="shared" si="10"/>
        <v>-33.447802197802204</v>
      </c>
      <c r="W14" s="41">
        <f t="shared" si="10"/>
        <v>2.6097189533435028</v>
      </c>
      <c r="X14" s="41">
        <f t="shared" si="10"/>
        <v>118.88035126234905</v>
      </c>
      <c r="Y14" s="41">
        <f t="shared" si="10"/>
        <v>100.79286422200201</v>
      </c>
      <c r="Z14" s="41">
        <f t="shared" ref="Z14:AA16" si="11">J14/R14*100-100</f>
        <v>107.40543420351622</v>
      </c>
      <c r="AA14" s="41">
        <f t="shared" si="11"/>
        <v>71.918307804522215</v>
      </c>
    </row>
    <row r="15" spans="2:27" ht="15" customHeight="1">
      <c r="B15" s="51" t="s">
        <v>0</v>
      </c>
      <c r="C15" s="55" t="s">
        <v>14</v>
      </c>
      <c r="D15" s="15">
        <f>SUM(E15:K15)</f>
        <v>68.465000000000003</v>
      </c>
      <c r="E15" s="16">
        <v>7.806</v>
      </c>
      <c r="F15" s="16">
        <v>7.48</v>
      </c>
      <c r="G15" s="16">
        <v>9.9090000000000007</v>
      </c>
      <c r="H15" s="16">
        <v>9.4740000000000002</v>
      </c>
      <c r="I15" s="16">
        <v>11.414</v>
      </c>
      <c r="J15" s="16">
        <v>10.821</v>
      </c>
      <c r="K15" s="78">
        <v>11.561</v>
      </c>
      <c r="L15" s="15">
        <f>SUM(M15:S15)</f>
        <v>52.650000000000006</v>
      </c>
      <c r="M15" s="16">
        <v>12.738</v>
      </c>
      <c r="N15" s="16">
        <v>12.952999999999999</v>
      </c>
      <c r="O15" s="16">
        <v>10.269</v>
      </c>
      <c r="P15" s="16">
        <v>3.2730000000000001</v>
      </c>
      <c r="Q15" s="16">
        <v>4.2549999999999999</v>
      </c>
      <c r="R15" s="16">
        <v>3.9089999999999998</v>
      </c>
      <c r="S15" s="16">
        <v>5.2530000000000001</v>
      </c>
      <c r="T15" s="75">
        <f t="shared" si="10"/>
        <v>30.037986704653349</v>
      </c>
      <c r="U15" s="42">
        <f t="shared" si="10"/>
        <v>-38.71879415920867</v>
      </c>
      <c r="V15" s="42">
        <f t="shared" si="10"/>
        <v>-42.252759978383381</v>
      </c>
      <c r="W15" s="42">
        <f t="shared" si="10"/>
        <v>-3.5056967572304956</v>
      </c>
      <c r="X15" s="42">
        <f t="shared" si="10"/>
        <v>189.45921173235564</v>
      </c>
      <c r="Y15" s="42">
        <f t="shared" si="10"/>
        <v>168.24911868390132</v>
      </c>
      <c r="Z15" s="42">
        <f t="shared" si="11"/>
        <v>176.82271680736761</v>
      </c>
      <c r="AA15" s="42">
        <f t="shared" si="11"/>
        <v>120.0837616600038</v>
      </c>
    </row>
    <row r="16" spans="2:27" ht="15" customHeight="1">
      <c r="B16" s="51" t="s">
        <v>24</v>
      </c>
      <c r="C16" s="55" t="s">
        <v>14</v>
      </c>
      <c r="D16" s="15">
        <f>SUM(E16:K16)</f>
        <v>32.268000000000001</v>
      </c>
      <c r="E16" s="16">
        <v>4.2389999999999999</v>
      </c>
      <c r="F16" s="16">
        <v>4.1479999999999997</v>
      </c>
      <c r="G16" s="16">
        <v>4.9139999999999997</v>
      </c>
      <c r="H16" s="16">
        <v>4.484</v>
      </c>
      <c r="I16" s="16">
        <v>4.7939999999999996</v>
      </c>
      <c r="J16" s="16">
        <v>4.7510000000000003</v>
      </c>
      <c r="K16" s="78">
        <v>4.9379999999999997</v>
      </c>
      <c r="L16" s="74">
        <f>SUM(M16:S16)</f>
        <v>28.071000000000002</v>
      </c>
      <c r="M16" s="16">
        <v>4.5110000000000001</v>
      </c>
      <c r="N16" s="16">
        <v>4.5190000000000001</v>
      </c>
      <c r="O16" s="16">
        <v>4.1769999999999996</v>
      </c>
      <c r="P16" s="16">
        <v>3.1040000000000001</v>
      </c>
      <c r="Q16" s="16">
        <v>3.8170000000000002</v>
      </c>
      <c r="R16" s="16">
        <v>3.5990000000000002</v>
      </c>
      <c r="S16" s="16">
        <v>4.3440000000000003</v>
      </c>
      <c r="T16" s="75">
        <f t="shared" si="10"/>
        <v>14.951373303409213</v>
      </c>
      <c r="U16" s="42">
        <f t="shared" si="10"/>
        <v>-6.029705165151853</v>
      </c>
      <c r="V16" s="42">
        <f t="shared" si="10"/>
        <v>-8.2097809249834057</v>
      </c>
      <c r="W16" s="42">
        <f t="shared" si="10"/>
        <v>17.644242279147718</v>
      </c>
      <c r="X16" s="42">
        <f t="shared" si="10"/>
        <v>44.458762886597924</v>
      </c>
      <c r="Y16" s="42">
        <f t="shared" si="10"/>
        <v>25.596017815037982</v>
      </c>
      <c r="Z16" s="42">
        <f t="shared" si="11"/>
        <v>32.008891358710741</v>
      </c>
      <c r="AA16" s="42">
        <f t="shared" si="11"/>
        <v>13.674033149171265</v>
      </c>
    </row>
    <row r="17" spans="2:27" ht="6.95" customHeight="1" thickBot="1">
      <c r="B17" s="34"/>
      <c r="C17" s="54"/>
      <c r="D17" s="17"/>
      <c r="E17" s="17"/>
      <c r="F17" s="17"/>
      <c r="G17" s="17"/>
      <c r="H17" s="17"/>
      <c r="I17" s="17"/>
      <c r="J17" s="17"/>
      <c r="K17" s="79"/>
      <c r="L17" s="17"/>
      <c r="M17" s="17"/>
      <c r="N17" s="17"/>
      <c r="O17" s="17"/>
      <c r="P17" s="17"/>
      <c r="Q17" s="17"/>
      <c r="R17" s="17"/>
      <c r="S17" s="17"/>
      <c r="T17" s="18"/>
      <c r="U17" s="19"/>
      <c r="V17" s="19"/>
      <c r="W17" s="19"/>
      <c r="X17" s="19"/>
      <c r="Y17" s="19"/>
      <c r="Z17" s="19"/>
      <c r="AA17" s="19"/>
    </row>
    <row r="18" spans="2:27" ht="13.7" customHeight="1">
      <c r="B18" s="4" t="s">
        <v>22</v>
      </c>
      <c r="T18" s="14"/>
      <c r="U18" s="14"/>
      <c r="V18" s="14"/>
      <c r="W18" s="14"/>
      <c r="X18" s="14"/>
      <c r="Y18" s="14"/>
      <c r="Z18" s="14"/>
      <c r="AA18" s="14" t="s">
        <v>16</v>
      </c>
    </row>
    <row r="19" spans="2:27" ht="13.7" customHeight="1">
      <c r="B19" s="59"/>
      <c r="C19" s="5"/>
      <c r="T19" s="14"/>
      <c r="U19" s="14"/>
      <c r="V19" s="14"/>
      <c r="W19" s="14"/>
      <c r="X19" s="14"/>
      <c r="Y19" s="14"/>
      <c r="Z19" s="14"/>
      <c r="AA19" s="14" t="s">
        <v>34</v>
      </c>
    </row>
    <row r="24" spans="2:27">
      <c r="D24" s="56"/>
      <c r="E24" s="56"/>
      <c r="F24" s="56"/>
      <c r="G24" s="56"/>
      <c r="H24" s="56"/>
      <c r="I24" s="56"/>
      <c r="J24" s="56"/>
      <c r="K24" s="56"/>
    </row>
  </sheetData>
  <mergeCells count="3">
    <mergeCell ref="D5:K5"/>
    <mergeCell ref="L5:S5"/>
    <mergeCell ref="T5:AA5"/>
  </mergeCells>
  <pageMargins left="0.27559055118110237" right="0.35433070866141736" top="0.74803149606299213" bottom="0.74803149606299213" header="0.31496062992125984" footer="0.31496062992125984"/>
  <pageSetup paperSize="9" scale="85" orientation="portrait" r:id="rId1"/>
  <ignoredErrors>
    <ignoredError sqref="C8:C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showGridLines="0" zoomScaleNormal="100" workbookViewId="0">
      <selection activeCell="B2" sqref="B2"/>
    </sheetView>
  </sheetViews>
  <sheetFormatPr defaultRowHeight="12"/>
  <cols>
    <col min="1" max="1" width="2.7109375" style="5" customWidth="1"/>
    <col min="2" max="2" width="9.42578125" style="5" customWidth="1"/>
    <col min="3" max="8" width="14.7109375" style="1" customWidth="1"/>
    <col min="9" max="16384" width="9.140625" style="5"/>
  </cols>
  <sheetData>
    <row r="1" spans="2:15" ht="6.75" customHeight="1"/>
    <row r="2" spans="2:15" ht="13.7" customHeight="1">
      <c r="B2" s="6" t="s">
        <v>52</v>
      </c>
    </row>
    <row r="3" spans="2:15" ht="5.25" customHeight="1"/>
    <row r="4" spans="2:15" ht="13.7" customHeight="1" thickBot="1"/>
    <row r="5" spans="2:15" ht="22.5" customHeight="1" thickBot="1">
      <c r="B5" s="23"/>
      <c r="C5" s="100" t="s">
        <v>53</v>
      </c>
      <c r="D5" s="100"/>
      <c r="E5" s="100"/>
      <c r="F5" s="100"/>
      <c r="G5" s="100"/>
      <c r="H5" s="100"/>
    </row>
    <row r="6" spans="2:15" ht="24">
      <c r="B6" s="109" t="s">
        <v>7</v>
      </c>
      <c r="C6" s="107" t="s">
        <v>25</v>
      </c>
      <c r="D6" s="43" t="s">
        <v>19</v>
      </c>
      <c r="E6" s="44" t="s">
        <v>38</v>
      </c>
      <c r="F6" s="107" t="s">
        <v>26</v>
      </c>
      <c r="G6" s="43" t="s">
        <v>20</v>
      </c>
      <c r="H6" s="47" t="s">
        <v>38</v>
      </c>
    </row>
    <row r="7" spans="2:15" ht="20.100000000000001" customHeight="1" thickBot="1">
      <c r="B7" s="110"/>
      <c r="C7" s="108"/>
      <c r="D7" s="37" t="s">
        <v>5</v>
      </c>
      <c r="E7" s="37" t="s">
        <v>6</v>
      </c>
      <c r="F7" s="108"/>
      <c r="G7" s="37" t="s">
        <v>5</v>
      </c>
      <c r="H7" s="48" t="s">
        <v>6</v>
      </c>
    </row>
    <row r="8" spans="2:15" ht="6.95" customHeight="1">
      <c r="B8" s="9"/>
      <c r="C8" s="3"/>
      <c r="D8" s="10"/>
      <c r="E8" s="10"/>
      <c r="F8" s="3"/>
      <c r="G8" s="10"/>
      <c r="H8" s="10"/>
    </row>
    <row r="9" spans="2:15" ht="15" customHeight="1">
      <c r="B9" s="82" t="s">
        <v>8</v>
      </c>
      <c r="C9" s="71" t="s">
        <v>54</v>
      </c>
      <c r="D9" s="25">
        <v>697.3</v>
      </c>
      <c r="E9" s="25">
        <v>-16.100000000000001</v>
      </c>
      <c r="F9" s="71" t="s">
        <v>54</v>
      </c>
      <c r="G9" s="25">
        <v>603</v>
      </c>
      <c r="H9" s="25">
        <v>-23.5</v>
      </c>
    </row>
    <row r="10" spans="2:15" ht="15" customHeight="1">
      <c r="B10" s="82" t="s">
        <v>9</v>
      </c>
      <c r="C10" s="71" t="s">
        <v>55</v>
      </c>
      <c r="D10" s="25">
        <v>329.3</v>
      </c>
      <c r="E10" s="25">
        <v>-49.3</v>
      </c>
      <c r="F10" s="71" t="s">
        <v>55</v>
      </c>
      <c r="G10" s="25">
        <v>279.89999999999998</v>
      </c>
      <c r="H10" s="25">
        <v>-57.3</v>
      </c>
    </row>
    <row r="11" spans="2:15" ht="15" customHeight="1">
      <c r="B11" s="82" t="s">
        <v>10</v>
      </c>
      <c r="C11" s="71" t="s">
        <v>56</v>
      </c>
      <c r="D11" s="25">
        <v>290.7</v>
      </c>
      <c r="E11" s="25">
        <v>-41.2</v>
      </c>
      <c r="F11" s="71" t="s">
        <v>56</v>
      </c>
      <c r="G11" s="25">
        <v>263.2</v>
      </c>
      <c r="H11" s="25">
        <v>-47.9</v>
      </c>
    </row>
    <row r="12" spans="2:15" ht="6.95" customHeight="1" thickBot="1">
      <c r="B12" s="34"/>
      <c r="C12" s="21"/>
      <c r="D12" s="17"/>
      <c r="E12" s="17"/>
      <c r="F12" s="21"/>
      <c r="G12" s="17"/>
      <c r="H12" s="17"/>
    </row>
    <row r="13" spans="2:15" ht="13.7" customHeight="1">
      <c r="B13" s="4" t="s">
        <v>22</v>
      </c>
      <c r="H13" s="14" t="s">
        <v>16</v>
      </c>
    </row>
    <row r="14" spans="2:15" ht="13.7" customHeight="1">
      <c r="C14" s="5"/>
      <c r="H14" s="83"/>
      <c r="I14" s="1"/>
      <c r="J14" s="1"/>
      <c r="K14" s="1"/>
      <c r="L14" s="1"/>
      <c r="M14" s="1"/>
      <c r="N14" s="1"/>
      <c r="O14" s="1"/>
    </row>
    <row r="17" spans="2:2">
      <c r="B17" s="69"/>
    </row>
  </sheetData>
  <mergeCells count="4">
    <mergeCell ref="C5:H5"/>
    <mergeCell ref="C6:C7"/>
    <mergeCell ref="F6:F7"/>
    <mergeCell ref="B6:B7"/>
  </mergeCells>
  <pageMargins left="0.27559055118110237" right="0.35433070866141736" top="0.74803149606299213" bottom="0.74803149606299213" header="0.31496062992125984" footer="0.31496062992125984"/>
  <pageSetup paperSize="9" scale="85" orientation="portrait" r:id="rId1"/>
  <ignoredErrors>
    <ignoredError sqref="D7 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T01</vt:lpstr>
      <vt:lpstr>T02</vt:lpstr>
      <vt:lpstr>T03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BV</cp:lastModifiedBy>
  <cp:lastPrinted>2018-06-21T19:21:45Z</cp:lastPrinted>
  <dcterms:created xsi:type="dcterms:W3CDTF">2012-11-13T14:40:27Z</dcterms:created>
  <dcterms:modified xsi:type="dcterms:W3CDTF">2021-08-26T11:46:26Z</dcterms:modified>
</cp:coreProperties>
</file>